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https://transrumbo.sharepoint.com/sites/SGITRANSRUMBO/GESTIN ESTRATEGICA/2025/ESTRATEGICO/02.PLANEACION ESTRATEGICA/FORMATOS/05. PRESUPUESTO/"/>
    </mc:Choice>
  </mc:AlternateContent>
  <xr:revisionPtr revIDLastSave="10" documentId="13_ncr:1_{C4484928-8D87-4F5E-9632-CCC3F3760F84}" xr6:coauthVersionLast="47" xr6:coauthVersionMax="47" xr10:uidLastSave="{FD74ACDF-4625-40D4-BE1F-4C8248B7867D}"/>
  <bookViews>
    <workbookView xWindow="-120" yWindow="-120" windowWidth="29040" windowHeight="15720" xr2:uid="{264AB40E-5DF6-46BB-B0ED-3F4964DAD323}"/>
  </bookViews>
  <sheets>
    <sheet name="SST 2025" sheetId="2" r:id="rId1"/>
  </sheets>
  <externalReferences>
    <externalReference r:id="rId2"/>
    <externalReference r:id="rId3"/>
    <externalReference r:id="rId4"/>
  </externalReferences>
  <definedNames>
    <definedName name="_REG1">#REF!</definedName>
    <definedName name="_xlnm.Print_Area" localSheetId="0">'SST 2025'!$A$1:$E$47</definedName>
    <definedName name="Davivienda">'[1]Registro 2015'!#REF!</definedName>
    <definedName name="DIAS_DE_INCAPACIDAD">[2]REGISTRO!$E$1:$E$7</definedName>
    <definedName name="E.P.">[2]REGISTRO!$BC$1:$BC$7</definedName>
    <definedName name="Fuente">[3]Parámetros!$E$2:$E$18</definedName>
    <definedName name="No.">[2]REGISTRO!$BE$1:$BE$7</definedName>
    <definedName name="NOMBRE">[2]REGISTRO!$D$1:$D$7</definedName>
    <definedName name="op">'[1]Registro 2015'!#REF!</definedName>
    <definedName name="Tipo">[3]Parámetros!$G$2:$G$3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D41" i="2"/>
  <c r="D40" i="2"/>
  <c r="D43" i="2" s="1"/>
  <c r="D35" i="2"/>
  <c r="D34" i="2"/>
  <c r="D33" i="2"/>
  <c r="D32" i="2"/>
  <c r="D31" i="2"/>
  <c r="D36" i="2" s="1"/>
  <c r="D28" i="2"/>
  <c r="D27" i="2"/>
  <c r="D26" i="2"/>
  <c r="D25" i="2"/>
  <c r="D24" i="2"/>
  <c r="D23" i="2"/>
  <c r="D22" i="2"/>
  <c r="D21" i="2"/>
  <c r="D29" i="2" s="1"/>
  <c r="D19" i="2"/>
  <c r="D18" i="2"/>
  <c r="D16" i="2"/>
  <c r="D15" i="2"/>
  <c r="D14" i="2"/>
  <c r="D13" i="2"/>
  <c r="D12" i="2"/>
  <c r="D7" i="2"/>
  <c r="D6" i="2"/>
  <c r="D8" i="2" s="1"/>
  <c r="D37" i="2" l="1"/>
  <c r="D44" i="2" s="1"/>
</calcChain>
</file>

<file path=xl/sharedStrings.xml><?xml version="1.0" encoding="utf-8"?>
<sst xmlns="http://schemas.openxmlformats.org/spreadsheetml/2006/main" count="76" uniqueCount="62">
  <si>
    <t xml:space="preserve">INVERSION PARA EL SISTEMA DE GESTION DE SEGURIDAD Y SALUD EN EL TRABAJO PRESUPUESTO </t>
  </si>
  <si>
    <t>GE-F-03</t>
  </si>
  <si>
    <t>Versión: 2</t>
  </si>
  <si>
    <t>Fecha: 20/01/2025</t>
  </si>
  <si>
    <t>1.RECURSOS HUMANOS</t>
  </si>
  <si>
    <t>DESCRIPCIÓN</t>
  </si>
  <si>
    <t>UNIDAD</t>
  </si>
  <si>
    <t>CANTIDAD</t>
  </si>
  <si>
    <t>VALOR TOTAL</t>
  </si>
  <si>
    <t>OBSERVACIONES</t>
  </si>
  <si>
    <t>Asesorias Externa SGI</t>
  </si>
  <si>
    <t>Pagos mensuales</t>
  </si>
  <si>
    <t>Bomberos</t>
  </si>
  <si>
    <t>SUBTOTAL RECURSOS HUMANOS</t>
  </si>
  <si>
    <t>2. RECURSOS FINANCIEROS</t>
  </si>
  <si>
    <t>CAPACITACIÓN Y ENTRENAMIENTO</t>
  </si>
  <si>
    <t>Manejo defensivo</t>
  </si>
  <si>
    <t>Jornada de la salud</t>
  </si>
  <si>
    <t>Capacitacion manejo de alcoholimetro y pruebas de sustancias psicoactivas (medicina legal)</t>
  </si>
  <si>
    <t xml:space="preserve">Capacitacion manejo de alcoholimetro </t>
  </si>
  <si>
    <t>SUBTOTAL CAPACITACIÓN Y ENTRENAMIENTO</t>
  </si>
  <si>
    <t>SEÑALIZACIÓN Y DEMARCACIÓN</t>
  </si>
  <si>
    <t>Cinta de señalización y advertencia</t>
  </si>
  <si>
    <t>Un rollo bimensual</t>
  </si>
  <si>
    <t>SUBTOTAL SEÑALIZACIÓN Y DEMARCACIÓN</t>
  </si>
  <si>
    <t>MEDICINA PREVENTIVA DEL TRABAJO - HIGIENE INDUSTRIAL</t>
  </si>
  <si>
    <t>Exámenes médicos de Ingreso (Médico, enfásis osteomuscular, visiometría)</t>
  </si>
  <si>
    <t>en caso de ingresio de personal nuevo</t>
  </si>
  <si>
    <t>Exámenes médicos periódicos-conductores</t>
  </si>
  <si>
    <t>Cada que se cumpla un año de labores</t>
  </si>
  <si>
    <t>Exámenes médicos periódicos-administrativos</t>
  </si>
  <si>
    <t>Cada que se cumpla dos años de labores</t>
  </si>
  <si>
    <t xml:space="preserve"> Exámenes médicos de retiro</t>
  </si>
  <si>
    <t>en caso de retiro</t>
  </si>
  <si>
    <t>Elementos ergonómicos para el personal administrativo (Elevadores de pantalla)</t>
  </si>
  <si>
    <t>cambio de sillas (urgente los que no tienen sillas) marzo</t>
  </si>
  <si>
    <t>Elementos ergonómicos para el personal administrativo (silla, descansa pies, pad mouse)</t>
  </si>
  <si>
    <t>Elementos de Protección Personal (Guantes de vaqueta)</t>
  </si>
  <si>
    <t>en caso de cambio de EPP, (cuando se dañen)</t>
  </si>
  <si>
    <t>Elementos de Protección Personal (Protector auditivo de copa)</t>
  </si>
  <si>
    <t>SUBTOTAL MEDICINA PREVENTIVA DEL TRABAJO - HIGIENE INDUSTRIAL</t>
  </si>
  <si>
    <t>PLAN DE PREPARACIÒN Y ATENCIÒN DE EMERGENCIA</t>
  </si>
  <si>
    <t>Recarga Extintor Multiproposito 
20 - 10 lb</t>
  </si>
  <si>
    <t>Recargas ( marzo)</t>
  </si>
  <si>
    <t>Recarga Extintor CO 2</t>
  </si>
  <si>
    <t>se hace revisión y si requiere recarga tiene ese costo,  ( marzo)</t>
  </si>
  <si>
    <t>Campra Extintor Multiproposito 
20 - 10 lb</t>
  </si>
  <si>
    <t>Botiquín de primeros auxilios</t>
  </si>
  <si>
    <t>compra</t>
  </si>
  <si>
    <t>Insumos Botiquín de primeros auxilios</t>
  </si>
  <si>
    <t>SUBTOTAL PLANES DE EMERGENCIA</t>
  </si>
  <si>
    <t>TOTAL RECURSOS FINANCIEROS</t>
  </si>
  <si>
    <t>3. RECURSOS TECNICOS</t>
  </si>
  <si>
    <t>Papelería (Carteleras, plegables y folletos)</t>
  </si>
  <si>
    <t>Cartelera informativa</t>
  </si>
  <si>
    <t>Resma de papel</t>
  </si>
  <si>
    <t>Videos capacitaciones</t>
  </si>
  <si>
    <t>TOTAL RECURSOS TECNICOS</t>
  </si>
  <si>
    <t>TOTAL PRESUPUESTO</t>
  </si>
  <si>
    <t>Actualización: Enero 17/2025</t>
  </si>
  <si>
    <t>Representante legal</t>
  </si>
  <si>
    <t>Reponsable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</si>
</sst>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"/>
    <numFmt numFmtId="165" formatCode="&quot;$&quot;#,##0;[Red]\-&quot;$&quot;#,##0"/>
  </numFmts>
  <fonts count="6"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1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2" borderId="0" xfId="1" applyFill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justify" vertical="center" wrapText="1"/>
    </xf>
    <xf numFmtId="3" fontId="2" fillId="4" borderId="8" xfId="1" applyNumberFormat="1" applyFont="1" applyFill="1" applyBorder="1" applyAlignment="1">
      <alignment vertical="center"/>
    </xf>
    <xf numFmtId="0" fontId="2" fillId="4" borderId="8" xfId="1" applyFont="1" applyFill="1" applyBorder="1" applyAlignment="1">
      <alignment horizontal="center" vertical="center"/>
    </xf>
    <xf numFmtId="164" fontId="2" fillId="4" borderId="8" xfId="1" applyNumberFormat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horizontal="left" vertical="center" wrapText="1"/>
    </xf>
    <xf numFmtId="164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/>
    </xf>
    <xf numFmtId="164" fontId="4" fillId="0" borderId="17" xfId="1" applyNumberFormat="1" applyFont="1" applyBorder="1" applyAlignment="1">
      <alignment horizontal="left" vertical="center"/>
    </xf>
    <xf numFmtId="164" fontId="4" fillId="0" borderId="22" xfId="1" applyNumberFormat="1" applyFont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0" fontId="1" fillId="2" borderId="0" xfId="1" applyFill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" fillId="5" borderId="0" xfId="1" applyFill="1"/>
    <xf numFmtId="0" fontId="2" fillId="4" borderId="9" xfId="1" applyFont="1" applyFill="1" applyBorder="1" applyAlignment="1">
      <alignment vertical="center"/>
    </xf>
    <xf numFmtId="0" fontId="2" fillId="4" borderId="7" xfId="1" applyFont="1" applyFill="1" applyBorder="1" applyAlignment="1">
      <alignment vertical="center"/>
    </xf>
    <xf numFmtId="165" fontId="2" fillId="4" borderId="8" xfId="1" applyNumberFormat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vertical="center"/>
    </xf>
    <xf numFmtId="164" fontId="5" fillId="6" borderId="8" xfId="1" applyNumberFormat="1" applyFont="1" applyFill="1" applyBorder="1" applyAlignment="1">
      <alignment vertical="center"/>
    </xf>
    <xf numFmtId="164" fontId="5" fillId="6" borderId="9" xfId="1" applyNumberFormat="1" applyFont="1" applyFill="1" applyBorder="1" applyAlignment="1">
      <alignment vertical="center"/>
    </xf>
    <xf numFmtId="164" fontId="5" fillId="6" borderId="19" xfId="1" applyNumberFormat="1" applyFont="1" applyFill="1" applyBorder="1" applyAlignment="1">
      <alignment vertical="center"/>
    </xf>
    <xf numFmtId="164" fontId="5" fillId="6" borderId="20" xfId="1" applyNumberFormat="1" applyFont="1" applyFill="1" applyBorder="1" applyAlignment="1">
      <alignment vertical="center"/>
    </xf>
    <xf numFmtId="164" fontId="5" fillId="6" borderId="11" xfId="1" applyNumberFormat="1" applyFont="1" applyFill="1" applyBorder="1" applyAlignment="1">
      <alignment vertical="center"/>
    </xf>
    <xf numFmtId="164" fontId="5" fillId="6" borderId="12" xfId="1" applyNumberFormat="1" applyFont="1" applyFill="1" applyBorder="1" applyAlignment="1">
      <alignment vertical="center"/>
    </xf>
    <xf numFmtId="0" fontId="2" fillId="0" borderId="24" xfId="1" applyFont="1" applyBorder="1" applyAlignment="1">
      <alignment vertical="center" wrapText="1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64" fontId="4" fillId="0" borderId="0" xfId="1" applyNumberFormat="1" applyFont="1" applyAlignment="1">
      <alignment vertical="center"/>
    </xf>
    <xf numFmtId="0" fontId="3" fillId="0" borderId="2" xfId="1" applyFont="1" applyBorder="1" applyAlignment="1">
      <alignment horizontal="left" vertical="center"/>
    </xf>
    <xf numFmtId="0" fontId="1" fillId="2" borderId="2" xfId="1" applyFill="1" applyBorder="1" applyAlignment="1">
      <alignment horizontal="center"/>
    </xf>
    <xf numFmtId="0" fontId="5" fillId="6" borderId="7" xfId="1" applyFont="1" applyFill="1" applyBorder="1" applyAlignment="1">
      <alignment horizontal="right" vertical="center"/>
    </xf>
    <xf numFmtId="0" fontId="5" fillId="6" borderId="8" xfId="1" applyFont="1" applyFill="1" applyBorder="1" applyAlignment="1">
      <alignment horizontal="right" vertical="center"/>
    </xf>
    <xf numFmtId="0" fontId="3" fillId="4" borderId="7" xfId="1" applyFont="1" applyFill="1" applyBorder="1" applyAlignment="1">
      <alignment horizontal="justify" vertical="center" wrapText="1"/>
    </xf>
    <xf numFmtId="0" fontId="3" fillId="4" borderId="8" xfId="1" applyFont="1" applyFill="1" applyBorder="1" applyAlignment="1">
      <alignment horizontal="justify" vertical="center" wrapText="1"/>
    </xf>
    <xf numFmtId="0" fontId="3" fillId="4" borderId="9" xfId="1" applyFont="1" applyFill="1" applyBorder="1" applyAlignment="1">
      <alignment horizontal="justify" vertical="center" wrapText="1"/>
    </xf>
    <xf numFmtId="0" fontId="5" fillId="6" borderId="7" xfId="1" applyFont="1" applyFill="1" applyBorder="1" applyAlignment="1">
      <alignment horizontal="right" vertical="center" wrapText="1"/>
    </xf>
    <xf numFmtId="0" fontId="5" fillId="6" borderId="8" xfId="1" applyFont="1" applyFill="1" applyBorder="1" applyAlignment="1">
      <alignment horizontal="right" vertical="center" wrapText="1"/>
    </xf>
    <xf numFmtId="0" fontId="5" fillId="6" borderId="10" xfId="1" applyFont="1" applyFill="1" applyBorder="1" applyAlignment="1">
      <alignment horizontal="right" vertical="center"/>
    </xf>
    <xf numFmtId="0" fontId="5" fillId="6" borderId="11" xfId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5" xfId="1" applyFont="1" applyFill="1" applyBorder="1" applyAlignment="1">
      <alignment horizontal="center" vertical="center" wrapText="1"/>
    </xf>
    <xf numFmtId="0" fontId="5" fillId="6" borderId="18" xfId="1" applyFont="1" applyFill="1" applyBorder="1" applyAlignment="1">
      <alignment horizontal="center" vertical="center" wrapText="1"/>
    </xf>
    <xf numFmtId="0" fontId="5" fillId="6" borderId="19" xfId="1" applyFont="1" applyFill="1" applyBorder="1" applyAlignment="1">
      <alignment horizontal="center" vertical="center" wrapText="1"/>
    </xf>
    <xf numFmtId="0" fontId="3" fillId="0" borderId="21" xfId="1" applyFont="1" applyBorder="1" applyAlignment="1">
      <alignment horizontal="right" vertical="center"/>
    </xf>
    <xf numFmtId="0" fontId="3" fillId="0" borderId="22" xfId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</cellXfs>
  <cellStyles count="2">
    <cellStyle name="Normal" xfId="0" builtinId="0"/>
    <cellStyle name="Normal 2" xfId="1" xr:uid="{0411F8B1-9738-4B3A-8382-047A5EAD29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68579</xdr:rowOff>
    </xdr:from>
    <xdr:to>
      <xdr:col>0</xdr:col>
      <xdr:colOff>2067878</xdr:colOff>
      <xdr:row>1</xdr:row>
      <xdr:rowOff>390070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D84C1-3592-48F0-8749-E4783BD0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8579"/>
          <a:ext cx="1961198" cy="765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1273267</xdr:colOff>
      <xdr:row>45</xdr:row>
      <xdr:rowOff>162087</xdr:rowOff>
    </xdr:from>
    <xdr:to>
      <xdr:col>1</xdr:col>
      <xdr:colOff>145143</xdr:colOff>
      <xdr:row>47</xdr:row>
      <xdr:rowOff>33455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4B31F39B-0501-464E-A576-1B2C0ECE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267" y="11329016"/>
          <a:ext cx="1647733" cy="1014368"/>
        </a:xfrm>
        <a:prstGeom prst="rect">
          <a:avLst/>
        </a:prstGeom>
      </xdr:spPr>
    </xdr:pic>
    <xdr:clientData/>
  </xdr:twoCellAnchor>
  <xdr:twoCellAnchor editAs="oneCell">
    <xdr:from>
      <xdr:col>2</xdr:col>
      <xdr:colOff>852714</xdr:colOff>
      <xdr:row>46</xdr:row>
      <xdr:rowOff>136072</xdr:rowOff>
    </xdr:from>
    <xdr:to>
      <xdr:col>3</xdr:col>
      <xdr:colOff>1364393</xdr:colOff>
      <xdr:row>46</xdr:row>
      <xdr:rowOff>632278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8681E1-06F1-4ED6-B31C-5FE7D6CE7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500" y="11602358"/>
          <a:ext cx="1663750" cy="4962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fabia/Downloads/SG%20SST%20DAVIVIEND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W2kduitama/rhumanos/SHURTADO/Mis%20documentos2005/INFORMES2005/INFORME%20IMPRIMIR/RESUMESTADACCID2005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farepeca/AppData/Local/Microsoft/Windows/Temporary%20Internet%20Files/Content.Outlook/R9JBZP72/Programa%20Salud%20Publica%202017%20Diciembr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fo. Org"/>
      <sheetName val="Diagnostico Inicial"/>
      <sheetName val="Etapas"/>
      <sheetName val="Criterios"/>
      <sheetName val="Tabla"/>
      <sheetName val="Resultados"/>
      <sheetName val="Politicas Organizacionales"/>
      <sheetName val="Reglamento de HySI"/>
      <sheetName val="Reglamento interno de trabajo"/>
      <sheetName val="Representante SST"/>
      <sheetName val="Plan de trabajo"/>
      <sheetName val="Perfil del Rep"/>
      <sheetName val="Perfiles de los trabajadores"/>
      <sheetName val="Presupuesto"/>
      <sheetName val="Objetivos metas e indicadores"/>
      <sheetName val="Induccion "/>
      <sheetName val="Manual del SG SSST"/>
      <sheetName val="Manual de contratistas"/>
      <sheetName val="Matriz de requisitos L"/>
      <sheetName val="Laborales"/>
      <sheetName val="Derrogadas"/>
      <sheetName val="Informativas"/>
      <sheetName val="Ambientales"/>
      <sheetName val="Plan de emergencias"/>
      <sheetName val="Proc Req legales"/>
      <sheetName val="Pro Control de doc"/>
      <sheetName val="Proc inv de acc"/>
      <sheetName val="Proc de gest del cam"/>
      <sheetName val="Proc ident de pelig"/>
      <sheetName val="Proc part y consul"/>
      <sheetName val="Proc exam medics"/>
      <sheetName val="Proced selecc EPPS"/>
      <sheetName val="Proc auditoria"/>
      <sheetName val="Proc rendicion de cue"/>
      <sheetName val="Seguimiento C"/>
      <sheetName val="COPASST"/>
      <sheetName val="Comite de Convivencia"/>
      <sheetName val="Fichas Tecnicas"/>
      <sheetName val="PVE Ergonomia"/>
      <sheetName val="Programa de Capacitaciones"/>
      <sheetName val="Programa de Mto"/>
      <sheetName val="Programa de Insp"/>
      <sheetName val="PG 2017"/>
      <sheetName val="Programa de Salud P"/>
      <sheetName val="Informe de Señalización"/>
      <sheetName val="Indicadores de ccidentalidad"/>
      <sheetName val="Indicadores de Ausentsimo"/>
      <sheetName val="Indicadores de Enf Labor"/>
      <sheetName val="ACPM"/>
      <sheetName val="Profesiongrama"/>
      <sheetName val="Evaluac inducc"/>
      <sheetName val="For-inv-acc"/>
      <sheetName val="Tabla SCAT,"/>
      <sheetName val="Exp tabla SCAT"/>
      <sheetName val="Report. condic. inse."/>
      <sheetName val="Gestion del cambio"/>
      <sheetName val="inspecc. EPP"/>
      <sheetName val="Lista Asiste."/>
      <sheetName val="Plan de acción"/>
      <sheetName val="Entrega de EPP"/>
      <sheetName val="Lista M. document"/>
      <sheetName val="Lista M. Reg"/>
      <sheetName val="Plan Audit."/>
      <sheetName val="Inf. de Aud"/>
      <sheetName val="Planes de acción"/>
      <sheetName val="Acta de Reunion"/>
      <sheetName val="MEDEVAC"/>
      <sheetName val="Prog. de Inspecciones"/>
      <sheetName val="Registro 2015"/>
      <sheetName val="Registro 2016"/>
      <sheetName val="Registro 2017"/>
      <sheetName val="Registro 2018"/>
      <sheetName val="Analisis AT EL"/>
      <sheetName val="IF IS ILI"/>
      <sheetName val="Historico"/>
      <sheetName val="Causas"/>
      <sheetName val="Indicador 2016"/>
      <sheetName val="I.F -I.S AUSENTISMO"/>
      <sheetName val="Indicador 2015"/>
      <sheetName val="I.F -I.S AUSENTISMO 15"/>
      <sheetName val="CALL CENTER 17"/>
      <sheetName val="Indicador 2017"/>
      <sheetName val="I.F -I.S AUSENTISMO 17"/>
      <sheetName val="CARACTERIZACION DE E.L"/>
      <sheetName val="INDICADORES 15"/>
      <sheetName val="INDICADORES 16"/>
      <sheetName val="INDICADORES 17"/>
      <sheetName val="INDICADORES 18"/>
      <sheetName val="RIPS"/>
      <sheetName val="Indicador 2018"/>
      <sheetName val="I.F -I.S AUSENTISMO 2018"/>
      <sheetName val="VIAL"/>
      <sheetName val="alcoh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-AP 2015"/>
      <sheetName val="FMT-SI-14"/>
      <sheetName val="Parámetros"/>
      <sheetName val="Análisis Causas"/>
      <sheetName val="Gráfic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C89-0AAB-46BE-A144-EA4B5CDA6827}">
  <sheetPr>
    <pageSetUpPr fitToPage="1"/>
  </sheetPr>
  <dimension ref="A1:J58"/>
  <sheetViews>
    <sheetView tabSelected="1" view="pageBreakPreview" zoomScale="70" zoomScaleNormal="100" zoomScaleSheetLayoutView="70" workbookViewId="0">
      <selection activeCell="E10" sqref="E10"/>
    </sheetView>
  </sheetViews>
  <sheetFormatPr defaultColWidth="10.5" defaultRowHeight="15"/>
  <cols>
    <col min="1" max="1" width="36.375" style="20" customWidth="1"/>
    <col min="2" max="2" width="21.5" style="20" customWidth="1"/>
    <col min="3" max="3" width="15.125" style="21" customWidth="1"/>
    <col min="4" max="4" width="21.5" style="20" customWidth="1"/>
    <col min="5" max="5" width="28.875" style="20" customWidth="1"/>
    <col min="6" max="10" width="10.5" style="1"/>
    <col min="11" max="16384" width="10.5" style="20"/>
  </cols>
  <sheetData>
    <row r="1" spans="1:7" ht="35.1" customHeight="1">
      <c r="A1" s="58"/>
      <c r="B1" s="59" t="s">
        <v>0</v>
      </c>
      <c r="C1" s="59"/>
      <c r="D1" s="59"/>
      <c r="E1" s="33" t="s">
        <v>1</v>
      </c>
    </row>
    <row r="2" spans="1:7" ht="35.1" customHeight="1">
      <c r="A2" s="58"/>
      <c r="B2" s="59"/>
      <c r="C2" s="59"/>
      <c r="D2" s="59"/>
      <c r="E2" s="33" t="s">
        <v>2</v>
      </c>
    </row>
    <row r="3" spans="1:7" ht="15.75" thickBot="1">
      <c r="A3" s="2"/>
      <c r="B3" s="3"/>
      <c r="C3" s="3"/>
      <c r="D3" s="3"/>
      <c r="E3" s="33" t="s">
        <v>3</v>
      </c>
    </row>
    <row r="4" spans="1:7">
      <c r="A4" s="60" t="s">
        <v>4</v>
      </c>
      <c r="B4" s="61"/>
      <c r="C4" s="61"/>
      <c r="D4" s="61"/>
      <c r="E4" s="62"/>
    </row>
    <row r="5" spans="1:7">
      <c r="A5" s="4" t="s">
        <v>5</v>
      </c>
      <c r="B5" s="5" t="s">
        <v>6</v>
      </c>
      <c r="C5" s="5" t="s">
        <v>7</v>
      </c>
      <c r="D5" s="5" t="s">
        <v>8</v>
      </c>
      <c r="E5" s="6" t="s">
        <v>9</v>
      </c>
    </row>
    <row r="6" spans="1:7" ht="27" customHeight="1">
      <c r="A6" s="7" t="s">
        <v>10</v>
      </c>
      <c r="B6" s="8">
        <v>3800000</v>
      </c>
      <c r="C6" s="9">
        <v>12</v>
      </c>
      <c r="D6" s="10">
        <f>B6*C6</f>
        <v>45600000</v>
      </c>
      <c r="E6" s="11" t="s">
        <v>11</v>
      </c>
    </row>
    <row r="7" spans="1:7">
      <c r="A7" s="12" t="s">
        <v>12</v>
      </c>
      <c r="B7" s="8">
        <v>1000000</v>
      </c>
      <c r="C7" s="5">
        <v>3</v>
      </c>
      <c r="D7" s="10">
        <f>B7*C7</f>
        <v>3000000</v>
      </c>
      <c r="E7" s="6"/>
    </row>
    <row r="8" spans="1:7" ht="15.75" thickBot="1">
      <c r="A8" s="63" t="s">
        <v>13</v>
      </c>
      <c r="B8" s="64"/>
      <c r="C8" s="64"/>
      <c r="D8" s="13">
        <f>SUM(D6:D7)</f>
        <v>48600000</v>
      </c>
      <c r="E8" s="14"/>
    </row>
    <row r="9" spans="1:7">
      <c r="A9" s="51" t="s">
        <v>14</v>
      </c>
      <c r="B9" s="52"/>
      <c r="C9" s="52"/>
      <c r="D9" s="52"/>
      <c r="E9" s="53"/>
    </row>
    <row r="10" spans="1:7">
      <c r="A10" s="4" t="s">
        <v>5</v>
      </c>
      <c r="B10" s="5" t="s">
        <v>6</v>
      </c>
      <c r="C10" s="5" t="s">
        <v>7</v>
      </c>
      <c r="D10" s="5" t="s">
        <v>8</v>
      </c>
      <c r="E10" s="6" t="s">
        <v>9</v>
      </c>
    </row>
    <row r="11" spans="1:7">
      <c r="A11" s="41" t="s">
        <v>15</v>
      </c>
      <c r="B11" s="42"/>
      <c r="C11" s="42"/>
      <c r="D11" s="42"/>
      <c r="E11" s="43"/>
    </row>
    <row r="12" spans="1:7">
      <c r="A12" s="7" t="s">
        <v>16</v>
      </c>
      <c r="B12" s="8">
        <v>200000</v>
      </c>
      <c r="C12" s="9">
        <v>120</v>
      </c>
      <c r="D12" s="10">
        <f>B12*C12</f>
        <v>24000000</v>
      </c>
      <c r="E12" s="11"/>
    </row>
    <row r="13" spans="1:7">
      <c r="A13" s="7" t="s">
        <v>17</v>
      </c>
      <c r="B13" s="8">
        <v>3000000</v>
      </c>
      <c r="C13" s="9">
        <v>1</v>
      </c>
      <c r="D13" s="10">
        <f>B13*C13</f>
        <v>3000000</v>
      </c>
      <c r="E13" s="11"/>
    </row>
    <row r="14" spans="1:7" ht="42.75">
      <c r="A14" s="7" t="s">
        <v>18</v>
      </c>
      <c r="B14" s="8">
        <v>750000</v>
      </c>
      <c r="C14" s="9">
        <v>2</v>
      </c>
      <c r="D14" s="10">
        <f>B14*C14</f>
        <v>1500000</v>
      </c>
      <c r="E14" s="11"/>
      <c r="G14" s="22"/>
    </row>
    <row r="15" spans="1:7">
      <c r="A15" s="7" t="s">
        <v>19</v>
      </c>
      <c r="B15" s="8">
        <v>185000</v>
      </c>
      <c r="C15" s="9">
        <v>2</v>
      </c>
      <c r="D15" s="10">
        <f>B15*C15</f>
        <v>370000</v>
      </c>
      <c r="E15" s="11"/>
    </row>
    <row r="16" spans="1:7">
      <c r="A16" s="39" t="s">
        <v>20</v>
      </c>
      <c r="B16" s="40"/>
      <c r="C16" s="40"/>
      <c r="D16" s="27">
        <f>SUM(D12)</f>
        <v>24000000</v>
      </c>
      <c r="E16" s="28"/>
    </row>
    <row r="17" spans="1:5">
      <c r="A17" s="41" t="s">
        <v>21</v>
      </c>
      <c r="B17" s="42"/>
      <c r="C17" s="42"/>
      <c r="D17" s="42"/>
      <c r="E17" s="43"/>
    </row>
    <row r="18" spans="1:5">
      <c r="A18" s="7" t="s">
        <v>22</v>
      </c>
      <c r="B18" s="8">
        <v>35000</v>
      </c>
      <c r="C18" s="9">
        <v>6</v>
      </c>
      <c r="D18" s="10">
        <f>B18*C18</f>
        <v>210000</v>
      </c>
      <c r="E18" s="23" t="s">
        <v>23</v>
      </c>
    </row>
    <row r="19" spans="1:5">
      <c r="A19" s="39" t="s">
        <v>24</v>
      </c>
      <c r="B19" s="40"/>
      <c r="C19" s="40"/>
      <c r="D19" s="27">
        <f>SUM(D18:D18)</f>
        <v>210000</v>
      </c>
      <c r="E19" s="28"/>
    </row>
    <row r="20" spans="1:5">
      <c r="A20" s="41" t="s">
        <v>25</v>
      </c>
      <c r="B20" s="42"/>
      <c r="C20" s="42"/>
      <c r="D20" s="42"/>
      <c r="E20" s="43"/>
    </row>
    <row r="21" spans="1:5" ht="28.5">
      <c r="A21" s="7" t="s">
        <v>26</v>
      </c>
      <c r="B21" s="10">
        <v>164000</v>
      </c>
      <c r="C21" s="9">
        <v>25</v>
      </c>
      <c r="D21" s="10">
        <f t="shared" ref="D21:D28" si="0">+C21*B21</f>
        <v>4100000</v>
      </c>
      <c r="E21" s="11" t="s">
        <v>27</v>
      </c>
    </row>
    <row r="22" spans="1:5" ht="28.5">
      <c r="A22" s="24" t="s">
        <v>28</v>
      </c>
      <c r="B22" s="10">
        <v>164000</v>
      </c>
      <c r="C22" s="9">
        <v>104</v>
      </c>
      <c r="D22" s="10">
        <f t="shared" si="0"/>
        <v>17056000</v>
      </c>
      <c r="E22" s="11" t="s">
        <v>29</v>
      </c>
    </row>
    <row r="23" spans="1:5" ht="28.5">
      <c r="A23" s="24" t="s">
        <v>30</v>
      </c>
      <c r="B23" s="10">
        <v>85000</v>
      </c>
      <c r="C23" s="9">
        <v>26</v>
      </c>
      <c r="D23" s="10">
        <f t="shared" si="0"/>
        <v>2210000</v>
      </c>
      <c r="E23" s="11" t="s">
        <v>31</v>
      </c>
    </row>
    <row r="24" spans="1:5">
      <c r="A24" s="24" t="s">
        <v>32</v>
      </c>
      <c r="B24" s="10">
        <v>45000</v>
      </c>
      <c r="C24" s="9">
        <v>36</v>
      </c>
      <c r="D24" s="10">
        <f t="shared" si="0"/>
        <v>1620000</v>
      </c>
      <c r="E24" s="11" t="s">
        <v>33</v>
      </c>
    </row>
    <row r="25" spans="1:5" ht="28.5">
      <c r="A25" s="7" t="s">
        <v>34</v>
      </c>
      <c r="B25" s="10">
        <v>120000</v>
      </c>
      <c r="C25" s="9">
        <v>10</v>
      </c>
      <c r="D25" s="10">
        <f t="shared" si="0"/>
        <v>1200000</v>
      </c>
      <c r="E25" s="11" t="s">
        <v>35</v>
      </c>
    </row>
    <row r="26" spans="1:5" ht="42.75">
      <c r="A26" s="7" t="s">
        <v>36</v>
      </c>
      <c r="B26" s="10">
        <v>250000</v>
      </c>
      <c r="C26" s="9">
        <v>2</v>
      </c>
      <c r="D26" s="10">
        <f t="shared" si="0"/>
        <v>500000</v>
      </c>
      <c r="E26" s="11" t="s">
        <v>35</v>
      </c>
    </row>
    <row r="27" spans="1:5" ht="28.5">
      <c r="A27" s="7" t="s">
        <v>37</v>
      </c>
      <c r="B27" s="10">
        <v>10000</v>
      </c>
      <c r="C27" s="9">
        <v>500</v>
      </c>
      <c r="D27" s="10">
        <f t="shared" si="0"/>
        <v>5000000</v>
      </c>
      <c r="E27" s="11" t="s">
        <v>38</v>
      </c>
    </row>
    <row r="28" spans="1:5" ht="28.5">
      <c r="A28" s="7" t="s">
        <v>39</v>
      </c>
      <c r="B28" s="10">
        <v>35000</v>
      </c>
      <c r="C28" s="9">
        <v>8</v>
      </c>
      <c r="D28" s="10">
        <f t="shared" si="0"/>
        <v>280000</v>
      </c>
      <c r="E28" s="11" t="s">
        <v>38</v>
      </c>
    </row>
    <row r="29" spans="1:5">
      <c r="A29" s="44" t="s">
        <v>40</v>
      </c>
      <c r="B29" s="45"/>
      <c r="C29" s="45"/>
      <c r="D29" s="27">
        <f>SUM(D21:D27)</f>
        <v>31686000</v>
      </c>
      <c r="E29" s="28"/>
    </row>
    <row r="30" spans="1:5">
      <c r="A30" s="41" t="s">
        <v>41</v>
      </c>
      <c r="B30" s="42"/>
      <c r="C30" s="42"/>
      <c r="D30" s="42"/>
      <c r="E30" s="43"/>
    </row>
    <row r="31" spans="1:5" ht="28.5">
      <c r="A31" s="7" t="s">
        <v>42</v>
      </c>
      <c r="B31" s="10">
        <v>20000</v>
      </c>
      <c r="C31" s="9">
        <v>85</v>
      </c>
      <c r="D31" s="10">
        <f>+C31*B31</f>
        <v>1700000</v>
      </c>
      <c r="E31" s="23" t="s">
        <v>43</v>
      </c>
    </row>
    <row r="32" spans="1:5" ht="42.75">
      <c r="A32" s="7" t="s">
        <v>44</v>
      </c>
      <c r="B32" s="25">
        <v>50000</v>
      </c>
      <c r="C32" s="9">
        <v>2</v>
      </c>
      <c r="D32" s="10">
        <f t="shared" ref="D32:D35" si="1">+C32*B32</f>
        <v>100000</v>
      </c>
      <c r="E32" s="11" t="s">
        <v>45</v>
      </c>
    </row>
    <row r="33" spans="1:5" ht="28.5">
      <c r="A33" s="7" t="s">
        <v>46</v>
      </c>
      <c r="B33" s="10">
        <v>70000</v>
      </c>
      <c r="C33" s="9">
        <v>10</v>
      </c>
      <c r="D33" s="10">
        <f>+C33*B33</f>
        <v>700000</v>
      </c>
      <c r="E33" s="23" t="s">
        <v>43</v>
      </c>
    </row>
    <row r="34" spans="1:5">
      <c r="A34" s="7" t="s">
        <v>47</v>
      </c>
      <c r="B34" s="25">
        <v>100000</v>
      </c>
      <c r="C34" s="9">
        <v>3</v>
      </c>
      <c r="D34" s="10">
        <f t="shared" si="1"/>
        <v>300000</v>
      </c>
      <c r="E34" s="11" t="s">
        <v>48</v>
      </c>
    </row>
    <row r="35" spans="1:5">
      <c r="A35" s="7" t="s">
        <v>49</v>
      </c>
      <c r="B35" s="25">
        <v>50000</v>
      </c>
      <c r="C35" s="9">
        <v>82</v>
      </c>
      <c r="D35" s="10">
        <f t="shared" si="1"/>
        <v>4100000</v>
      </c>
      <c r="E35" s="11" t="s">
        <v>48</v>
      </c>
    </row>
    <row r="36" spans="1:5" ht="15.75" thickBot="1">
      <c r="A36" s="46" t="s">
        <v>50</v>
      </c>
      <c r="B36" s="47"/>
      <c r="C36" s="47"/>
      <c r="D36" s="31">
        <f>SUM(D31:D35)</f>
        <v>6900000</v>
      </c>
      <c r="E36" s="32"/>
    </row>
    <row r="37" spans="1:5">
      <c r="A37" s="48" t="s">
        <v>51</v>
      </c>
      <c r="B37" s="49"/>
      <c r="C37" s="50"/>
      <c r="D37" s="15">
        <f>+D36+D29+D16</f>
        <v>62586000</v>
      </c>
      <c r="E37" s="16"/>
    </row>
    <row r="38" spans="1:5">
      <c r="A38" s="51" t="s">
        <v>52</v>
      </c>
      <c r="B38" s="52"/>
      <c r="C38" s="52"/>
      <c r="D38" s="52"/>
      <c r="E38" s="53"/>
    </row>
    <row r="39" spans="1:5">
      <c r="A39" s="4" t="s">
        <v>5</v>
      </c>
      <c r="B39" s="5" t="s">
        <v>6</v>
      </c>
      <c r="C39" s="5" t="s">
        <v>7</v>
      </c>
      <c r="D39" s="5" t="s">
        <v>8</v>
      </c>
      <c r="E39" s="6" t="s">
        <v>9</v>
      </c>
    </row>
    <row r="40" spans="1:5">
      <c r="A40" s="24" t="s">
        <v>53</v>
      </c>
      <c r="B40" s="8">
        <v>200000</v>
      </c>
      <c r="C40" s="9">
        <v>1</v>
      </c>
      <c r="D40" s="10">
        <f>B40*C40</f>
        <v>200000</v>
      </c>
      <c r="E40" s="11"/>
    </row>
    <row r="41" spans="1:5">
      <c r="A41" s="24" t="s">
        <v>54</v>
      </c>
      <c r="B41" s="26">
        <v>200000</v>
      </c>
      <c r="C41" s="9">
        <v>1</v>
      </c>
      <c r="D41" s="10">
        <f>B41*C41</f>
        <v>200000</v>
      </c>
      <c r="E41" s="23" t="s">
        <v>55</v>
      </c>
    </row>
    <row r="42" spans="1:5">
      <c r="A42" s="24" t="s">
        <v>56</v>
      </c>
      <c r="B42" s="26">
        <v>500000</v>
      </c>
      <c r="C42" s="9">
        <v>2</v>
      </c>
      <c r="D42" s="10">
        <f>B42*C42</f>
        <v>1000000</v>
      </c>
      <c r="E42" s="23"/>
    </row>
    <row r="43" spans="1:5" ht="15.75" thickBot="1">
      <c r="A43" s="54" t="s">
        <v>57</v>
      </c>
      <c r="B43" s="55"/>
      <c r="C43" s="55"/>
      <c r="D43" s="29">
        <f>SUM(D40:D42)</f>
        <v>1400000</v>
      </c>
      <c r="E43" s="30"/>
    </row>
    <row r="44" spans="1:5" s="1" customFormat="1" ht="15.75" thickBot="1">
      <c r="A44" s="56" t="s">
        <v>58</v>
      </c>
      <c r="B44" s="57"/>
      <c r="C44" s="57"/>
      <c r="D44" s="17">
        <f>D8+D37+D43</f>
        <v>112586000</v>
      </c>
      <c r="E44" s="18"/>
    </row>
    <row r="45" spans="1:5" s="1" customFormat="1" ht="15.75" thickBot="1">
      <c r="A45" s="37" t="s">
        <v>59</v>
      </c>
      <c r="B45" s="34"/>
      <c r="C45" s="35"/>
      <c r="D45" s="36"/>
      <c r="E45" s="36"/>
    </row>
    <row r="46" spans="1:5" s="1" customFormat="1" ht="23.45" customHeight="1">
      <c r="A46" s="38" t="s">
        <v>60</v>
      </c>
      <c r="B46" s="38"/>
      <c r="C46" s="19"/>
      <c r="D46" s="1" t="s">
        <v>61</v>
      </c>
    </row>
    <row r="47" spans="1:5" s="1" customFormat="1" ht="66.599999999999994" customHeight="1">
      <c r="C47" s="19"/>
    </row>
    <row r="48" spans="1:5" s="1" customFormat="1">
      <c r="C48" s="19"/>
    </row>
    <row r="49" spans="3:3" s="1" customFormat="1">
      <c r="C49" s="19"/>
    </row>
    <row r="50" spans="3:3" s="1" customFormat="1">
      <c r="C50" s="19"/>
    </row>
    <row r="51" spans="3:3" s="1" customFormat="1">
      <c r="C51" s="19"/>
    </row>
    <row r="52" spans="3:3" s="1" customFormat="1">
      <c r="C52" s="19"/>
    </row>
    <row r="53" spans="3:3" s="1" customFormat="1">
      <c r="C53" s="19"/>
    </row>
    <row r="54" spans="3:3" s="1" customFormat="1">
      <c r="C54" s="19"/>
    </row>
    <row r="55" spans="3:3" s="1" customFormat="1">
      <c r="C55" s="19"/>
    </row>
    <row r="56" spans="3:3" s="1" customFormat="1">
      <c r="C56" s="19"/>
    </row>
    <row r="57" spans="3:3" s="1" customFormat="1">
      <c r="C57" s="19"/>
    </row>
    <row r="58" spans="3:3" s="1" customFormat="1">
      <c r="C58" s="19"/>
    </row>
  </sheetData>
  <mergeCells count="18">
    <mergeCell ref="A11:E11"/>
    <mergeCell ref="A1:A2"/>
    <mergeCell ref="B1:D2"/>
    <mergeCell ref="A4:E4"/>
    <mergeCell ref="A8:C8"/>
    <mergeCell ref="A9:E9"/>
    <mergeCell ref="A46:B46"/>
    <mergeCell ref="A16:C16"/>
    <mergeCell ref="A17:E17"/>
    <mergeCell ref="A19:C19"/>
    <mergeCell ref="A20:E20"/>
    <mergeCell ref="A29:C29"/>
    <mergeCell ref="A30:E30"/>
    <mergeCell ref="A36:C36"/>
    <mergeCell ref="A37:C37"/>
    <mergeCell ref="A38:E38"/>
    <mergeCell ref="A43:C43"/>
    <mergeCell ref="A44:C44"/>
  </mergeCells>
  <pageMargins left="0.23622047244094491" right="0.23622047244094491" top="0.35433070866141736" bottom="0.35433070866141736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5e47b9-994c-4d42-affb-613ace29f08d">
      <Terms xmlns="http://schemas.microsoft.com/office/infopath/2007/PartnerControls"/>
    </lcf76f155ced4ddcb4097134ff3c332f>
    <TaxCatchAll xmlns="84877cdd-0b31-437a-9615-584443cf55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810ADB7C39DD45B836E7A13EC175C6" ma:contentTypeVersion="12" ma:contentTypeDescription="Crear nuevo documento." ma:contentTypeScope="" ma:versionID="e8fbb9b7397cc6e4d94b82ab2d5486d2">
  <xsd:schema xmlns:xsd="http://www.w3.org/2001/XMLSchema" xmlns:xs="http://www.w3.org/2001/XMLSchema" xmlns:p="http://schemas.microsoft.com/office/2006/metadata/properties" xmlns:ns2="885e47b9-994c-4d42-affb-613ace29f08d" xmlns:ns3="84877cdd-0b31-437a-9615-584443cf550e" targetNamespace="http://schemas.microsoft.com/office/2006/metadata/properties" ma:root="true" ma:fieldsID="fa3229488434b529a094d16cb647c175" ns2:_="" ns3:_="">
    <xsd:import namespace="885e47b9-994c-4d42-affb-613ace29f08d"/>
    <xsd:import namespace="84877cdd-0b31-437a-9615-584443cf5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e47b9-994c-4d42-affb-613ace29f0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a0a0d49-c512-487a-8124-1d2b87424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77cdd-0b31-437a-9615-584443cf55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16207e-39d0-4fb7-ae8a-e39152840f80}" ma:internalName="TaxCatchAll" ma:showField="CatchAllData" ma:web="84877cdd-0b31-437a-9615-584443cf5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8390F-3BCF-449E-984A-A8454D6C5A12}"/>
</file>

<file path=customXml/itemProps2.xml><?xml version="1.0" encoding="utf-8"?>
<ds:datastoreItem xmlns:ds="http://schemas.openxmlformats.org/officeDocument/2006/customXml" ds:itemID="{E72A3BCD-C244-4D16-9D98-53B358193B54}"/>
</file>

<file path=customXml/itemProps3.xml><?xml version="1.0" encoding="utf-8"?>
<ds:datastoreItem xmlns:ds="http://schemas.openxmlformats.org/officeDocument/2006/customXml" ds:itemID="{53C3CA25-1B9C-4F68-9F5B-ABA801957F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 12</dc:creator>
  <cp:keywords/>
  <dc:description/>
  <cp:lastModifiedBy>Enys López</cp:lastModifiedBy>
  <cp:revision/>
  <dcterms:created xsi:type="dcterms:W3CDTF">2025-02-10T13:09:15Z</dcterms:created>
  <dcterms:modified xsi:type="dcterms:W3CDTF">2025-04-08T15:18:43Z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0x010100D8810ADB7C39DD45B836E7A13EC175C6</vt:lpwstr>
  </property>
  <property fmtid="{D5CDD505-2E9C-101B-9397-08002B2CF9AE}" pid="3" name="Order">
    <vt:r8>6600200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