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uby\OneDrive\Documentos\SIMPLIT\TNE\FORMATOS DE RIESGOS\"/>
    </mc:Choice>
  </mc:AlternateContent>
  <xr:revisionPtr revIDLastSave="0" documentId="8_{7722853E-F68F-4DF7-BA7D-54A1609244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DENTIFICACION Y ANALISIS" sheetId="11" r:id="rId1"/>
    <sheet name="EVALUACION DEL RIESGO" sheetId="9" r:id="rId2"/>
    <sheet name="TRATAMIENTO DEL RIESGO" sheetId="12" r:id="rId3"/>
  </sheets>
  <definedNames>
    <definedName name="Export" localSheetId="2" hidden="1">{"'Hoja1'!$A$1:$I$70"}</definedName>
    <definedName name="Export" hidden="1">{"'Hoja1'!$A$1:$I$70"}</definedName>
    <definedName name="HTML_CodePage" hidden="1">1252</definedName>
    <definedName name="HTML_Control" localSheetId="2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MENU" localSheetId="2" hidden="1">{"'Hoja1'!$A$1:$I$70"}</definedName>
    <definedName name="MENU" hidden="1">{"'Hoja1'!$A$1:$I$70"}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2" l="1"/>
  <c r="C10" i="12"/>
  <c r="Q10" i="9"/>
  <c r="N10" i="9"/>
  <c r="L10" i="9"/>
  <c r="C10" i="9"/>
  <c r="J10" i="11"/>
  <c r="K10" i="11"/>
  <c r="H10" i="11"/>
  <c r="C11" i="9"/>
  <c r="E11" i="12"/>
  <c r="O11" i="9"/>
  <c r="N11" i="9"/>
  <c r="L11" i="9"/>
  <c r="K11" i="11"/>
  <c r="J11" i="11"/>
  <c r="H11" i="11"/>
  <c r="L6" i="9" l="1"/>
  <c r="C9" i="12" l="1"/>
  <c r="C8" i="12"/>
  <c r="O9" i="9"/>
  <c r="N9" i="9"/>
  <c r="L9" i="9"/>
  <c r="C9" i="9"/>
  <c r="Q9" i="9" s="1"/>
  <c r="E9" i="12" s="1"/>
  <c r="B9" i="9"/>
  <c r="B9" i="12" s="1"/>
  <c r="O8" i="9"/>
  <c r="N8" i="9"/>
  <c r="L8" i="9"/>
  <c r="C8" i="9"/>
  <c r="Q8" i="9" s="1"/>
  <c r="E8" i="12" s="1"/>
  <c r="B8" i="9"/>
  <c r="B8" i="12" s="1"/>
  <c r="O7" i="9"/>
  <c r="N7" i="9"/>
  <c r="L7" i="9"/>
  <c r="C7" i="9"/>
  <c r="Q7" i="9" s="1"/>
  <c r="E7" i="12" s="1"/>
  <c r="B7" i="9"/>
  <c r="B7" i="12" s="1"/>
  <c r="O6" i="9"/>
  <c r="N6" i="9"/>
  <c r="C6" i="9"/>
  <c r="Q6" i="9" s="1"/>
  <c r="E6" i="12" s="1"/>
  <c r="B6" i="9"/>
  <c r="B6" i="12" s="1"/>
  <c r="K9" i="11"/>
  <c r="J9" i="11"/>
  <c r="H9" i="11"/>
  <c r="K8" i="11"/>
  <c r="J8" i="11"/>
  <c r="H8" i="11"/>
  <c r="K7" i="11"/>
  <c r="J7" i="11"/>
  <c r="H7" i="11"/>
  <c r="K6" i="11"/>
  <c r="J6" i="11"/>
  <c r="H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  <author>Alba Marin - TNE</author>
  </authors>
  <commentList>
    <comment ref="A4" authorId="0" shapeId="0" xr:uid="{00000000-0006-0000-02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  <comment ref="F22" authorId="1" shapeId="0" xr:uid="{DB5155BA-6819-412A-A584-C7D9CD2D5D98}">
      <text>
        <r>
          <rPr>
            <sz val="10"/>
            <rFont val="Century Gothic"/>
            <family val="2"/>
          </rPr>
          <t xml:space="preserve">Alba Marin - TNE:
</t>
        </r>
      </text>
    </comment>
  </commentList>
</comments>
</file>

<file path=xl/sharedStrings.xml><?xml version="1.0" encoding="utf-8"?>
<sst xmlns="http://schemas.openxmlformats.org/spreadsheetml/2006/main" count="214" uniqueCount="124">
  <si>
    <t>IDENTIFICACION Y ANALISIS DE RIESGOS (IDENTIFICACION Y ANALISIS)</t>
  </si>
  <si>
    <t>HSEQ-FR-25</t>
  </si>
  <si>
    <t xml:space="preserve">VERSION 1 </t>
  </si>
  <si>
    <t>VIGENTE DESDE 30/01/2019</t>
  </si>
  <si>
    <t>PROCESO</t>
  </si>
  <si>
    <t xml:space="preserve"> COD</t>
  </si>
  <si>
    <t>RIESGO/OPORTUNIDAD</t>
  </si>
  <si>
    <t>DESCRIPCIÓN</t>
  </si>
  <si>
    <t>CAUSAS</t>
  </si>
  <si>
    <t xml:space="preserve"> EFECTOS</t>
  </si>
  <si>
    <t xml:space="preserve"> VALOR</t>
  </si>
  <si>
    <t>PROBABILIDAD</t>
  </si>
  <si>
    <t>IMPACTO</t>
  </si>
  <si>
    <t>GRADO DE EXPOSICIÓN</t>
  </si>
  <si>
    <t>Gestión Adminsitrativa</t>
  </si>
  <si>
    <t>A1</t>
  </si>
  <si>
    <t>Incumplimiento de requisitos en las compras</t>
  </si>
  <si>
    <t xml:space="preserve">No cumplir con los requisitos establecidos por TNE para la provisión de productos y servicios </t>
  </si>
  <si>
    <t>No seguir los procedimientos establecidos para las compras</t>
  </si>
  <si>
    <t>ZONA DE RIESGO MODERADA</t>
  </si>
  <si>
    <t>A2</t>
  </si>
  <si>
    <t>Error Orden de compra</t>
  </si>
  <si>
    <t>Recibir productos no solicitados por error en la órden de compra</t>
  </si>
  <si>
    <t>A3</t>
  </si>
  <si>
    <t>Comunicación requisitos</t>
  </si>
  <si>
    <t>No comunicar los requisitos de TNE a los proveedores</t>
  </si>
  <si>
    <t xml:space="preserve">Incumplimiento a los requisitos del  Sistema de Gestión </t>
  </si>
  <si>
    <t xml:space="preserve">ZONA DE RIESGO ALTA </t>
  </si>
  <si>
    <t>O1</t>
  </si>
  <si>
    <t>Ahorro de recursos</t>
  </si>
  <si>
    <t>Generar ahorros en la gestión de los procesos</t>
  </si>
  <si>
    <t>Toma de conciencia por parte de los trabajadores sobre los costos
Toma de conciencia en el uso de recursos como energia, combustible, agua, etc</t>
  </si>
  <si>
    <t>Aportes a la sostenibilidad de la organización</t>
  </si>
  <si>
    <t xml:space="preserve">A4 </t>
  </si>
  <si>
    <t>EVALUACION DEL RIESGO</t>
  </si>
  <si>
    <t>RIESGO</t>
  </si>
  <si>
    <t>GRADO DE EXPOSICION</t>
  </si>
  <si>
    <t>EXISTEN CONTROLES?</t>
  </si>
  <si>
    <t xml:space="preserve"> CONTROLES EXISTENTES</t>
  </si>
  <si>
    <t xml:space="preserve"> TIPO</t>
  </si>
  <si>
    <t xml:space="preserve"> CONTROL DOCUMENTADO?</t>
  </si>
  <si>
    <t xml:space="preserve"> EL CONTROL SE ESTA APLICANDO</t>
  </si>
  <si>
    <t xml:space="preserve"> CONTROL EFECTIVO</t>
  </si>
  <si>
    <t xml:space="preserve"> FRECUENCIA CONTROL</t>
  </si>
  <si>
    <t>EVALUACIÓN CON CONTROLES</t>
  </si>
  <si>
    <t>CALIFICACION DE LA PROTECCION EXISTENTE</t>
  </si>
  <si>
    <t>VALORACION</t>
  </si>
  <si>
    <t xml:space="preserve"> OPCION DE TRATAMIENTO</t>
  </si>
  <si>
    <t>SI</t>
  </si>
  <si>
    <t>Control de las compras</t>
  </si>
  <si>
    <t>Preventivo</t>
  </si>
  <si>
    <t>NO</t>
  </si>
  <si>
    <t>MENSUAL</t>
  </si>
  <si>
    <t xml:space="preserve"> Aceptar el riesgo</t>
  </si>
  <si>
    <t>No se ha implementado control para este riesgo</t>
  </si>
  <si>
    <t xml:space="preserve">Preventivo </t>
  </si>
  <si>
    <t xml:space="preserve">Mitigar el riesgo </t>
  </si>
  <si>
    <t>ANUAL</t>
  </si>
  <si>
    <t>ZONA DE RIESGO ALTA</t>
  </si>
  <si>
    <t xml:space="preserve">Revisión de solicitudes
Aprobación de adquisiciones por parte de la gerencia
</t>
  </si>
  <si>
    <t>A4</t>
  </si>
  <si>
    <t>Ninguno</t>
  </si>
  <si>
    <t>NO SE 
REALIZA</t>
  </si>
  <si>
    <t>Se mantiene en la zona de riesgo</t>
  </si>
  <si>
    <t xml:space="preserve"> Mitigar el riesgo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</si>
  <si>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Aceptar el riesgo</t>
    </r>
  </si>
  <si>
    <t>Detectivo</t>
  </si>
  <si>
    <t>Rechazar el riesgo</t>
  </si>
  <si>
    <t>Correctivo</t>
  </si>
  <si>
    <t>Transferir el riesgo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</si>
  <si>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Mitigar el riesgo</t>
    </r>
  </si>
  <si>
    <t>Aprovechar el riesgo</t>
  </si>
  <si>
    <t>Tratamiento del riesgo</t>
  </si>
  <si>
    <t>GRADO DE EXPOSICION INHERENTE</t>
  </si>
  <si>
    <t>GRADO DE EXPOSICIÓN RESIDUAL</t>
  </si>
  <si>
    <t xml:space="preserve"> ACCION DE TRATAMIENTO</t>
  </si>
  <si>
    <t xml:space="preserve"> RESPONSABLE</t>
  </si>
  <si>
    <t xml:space="preserve"> FECHA DE IMPLEMENTACION</t>
  </si>
  <si>
    <t>EFICACIA DE LA ACCION</t>
  </si>
  <si>
    <t>EVIDENCIA</t>
  </si>
  <si>
    <t>OPCION DE TRATAMIENTO</t>
  </si>
  <si>
    <t>Gestión Administrativa</t>
  </si>
  <si>
    <t>Planificar e implementar el proceso de compras</t>
  </si>
  <si>
    <t>Coordinacion Administrativa</t>
  </si>
  <si>
    <t>Mensual</t>
  </si>
  <si>
    <t xml:space="preserve">SI </t>
  </si>
  <si>
    <t>Proceso de compras planificado y ejeutado</t>
  </si>
  <si>
    <t>Capaictación al personal
Mensajes relacionados al uso de recursos</t>
  </si>
  <si>
    <t>Gerente</t>
  </si>
  <si>
    <t>Anual</t>
  </si>
  <si>
    <t xml:space="preserve">Personal que tiene conciencia </t>
  </si>
  <si>
    <t>ELABORADO POR:</t>
  </si>
  <si>
    <t>Alba Inés Marín Rivera</t>
  </si>
  <si>
    <t>Coordinador HSEQ</t>
  </si>
  <si>
    <t>REVISADO POR:</t>
  </si>
  <si>
    <t>Mauricio Mora</t>
  </si>
  <si>
    <t>APROBADO POR:</t>
  </si>
  <si>
    <t>FECHA:</t>
  </si>
  <si>
    <t xml:space="preserve">ESPACIO PARA OBSERVACIONES Y CAMBIOS </t>
  </si>
  <si>
    <t xml:space="preserve">DESCRIPCIÒN DEL CAMBIO </t>
  </si>
  <si>
    <t>FECHA</t>
  </si>
  <si>
    <t xml:space="preserve">Se incluye el riesgo de pandemia por SARS- Cov 2 </t>
  </si>
  <si>
    <t>Se elimina el riesgo por SARS COV 2, se deja considerado por riesgos similares cambiando el nivel de riesgo</t>
  </si>
  <si>
    <t>Poca disponibilidad de proveedores por compras tecnicas o de requisitos especificos</t>
  </si>
  <si>
    <t>No se puede realizar selección de proveedores porque no existe suficiente oferta de bienes o servicios</t>
  </si>
  <si>
    <t>Se realizan compras o adquisiciones de bienes y servicios sin selección de proveedores.</t>
  </si>
  <si>
    <t>No se puede garantizar un adecuado control en calidad, precio, garantia y demas condiciones de oferta y valor agregado por ser proveedores reducidos</t>
  </si>
  <si>
    <t>Aumentar la base de datos de proveedores, gestionar con empresas del sector para diversificar proveedores</t>
  </si>
  <si>
    <t>Consulta con empresas del sector con entidades como camara de comercio</t>
  </si>
  <si>
    <t>Se revisan los riesgos y se incluye A4,dentro del mapa</t>
  </si>
  <si>
    <t>Trabajar con proveedores no aprobados, que no cumplan 1 o varios requisitos aplicables, de acierdo a lo esperado en TNE.</t>
  </si>
  <si>
    <t>Solicitudes verbales, informales o sin las debidas especificaciones que permitan la compra adecuada</t>
  </si>
  <si>
    <t>Que el proveedor o contratista no preste los servicios de acuerdo a lo solicitado por falta de claridad en la orden inicial</t>
  </si>
  <si>
    <t>Contratación de proveedores de transporte recomendados que no cumplen con el proceso inciial de inscripción y registro
No hay disponibilidad de la información de contacto completa</t>
  </si>
  <si>
    <t>O2</t>
  </si>
  <si>
    <t>Proveedores o aliados que se encuentren alineados a las Políticas de TNE en cuando a caldiad, ambiente y SST, que por este motivo cumplan con los requisios</t>
  </si>
  <si>
    <t>Se contrata con proveedores que cumplen con los requisitos de calidad, medio ambiente y SST</t>
  </si>
  <si>
    <t>Se evalua la importancia de exigir a los proveedores el cumplimiento de todos los requisitos para convertirse en proveedores de Transportes Especuales Nueva Era S.A.S</t>
  </si>
  <si>
    <t>Cumplimiento e requisitos de proveedores en la gestión de adquisiciones</t>
  </si>
  <si>
    <t>&lt;</t>
  </si>
  <si>
    <t>Selección y Evaluación de Proveedores para verificar cumplimiento de requisitos</t>
  </si>
  <si>
    <t>Selección y evaluación de proveedores de manera sistemática</t>
  </si>
  <si>
    <t>Selección de proveedores</t>
  </si>
  <si>
    <t>Se revisan los riesgos y se incluye O2 en el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</si>
</sst>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Century Gothic"/>
      <family val="2"/>
    </font>
    <font>
      <sz val="11"/>
      <name val="Symbol"/>
      <family val="1"/>
      <charset val="2"/>
    </font>
    <font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0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justify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9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7" fillId="3" borderId="1" xfId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justify" vertical="center" wrapText="1"/>
      <protection locked="0"/>
    </xf>
  </cellXfs>
  <cellStyles count="2">
    <cellStyle name="Normal" xfId="0" builtinId="0"/>
    <cellStyle name="Normal_FORMATOS" xfId="1" xr:uid="{00000000-0005-0000-0000-000001000000}"/>
  </cellStyles>
  <dxfs count="48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10" name="Text Box 4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201025" y="6381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9525</xdr:colOff>
      <xdr:row>2</xdr:row>
      <xdr:rowOff>152400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5" name="Text Box 4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00800" y="838200"/>
          <a:ext cx="104775" cy="56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6" name="Text Box 4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96100" y="838200"/>
          <a:ext cx="104775" cy="5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7" name="Text Box 41">
          <a:extLst>
            <a:ext uri="{FF2B5EF4-FFF2-40B4-BE49-F238E27FC236}">
              <a16:creationId xmlns:a16="http://schemas.microsoft.com/office/drawing/2014/main" id="{E4D0B091-F516-47DA-BF40-3621E19FD627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8" name="Text Box 41">
          <a:extLst>
            <a:ext uri="{FF2B5EF4-FFF2-40B4-BE49-F238E27FC236}">
              <a16:creationId xmlns:a16="http://schemas.microsoft.com/office/drawing/2014/main" id="{0ACE1A22-FB63-4597-A097-EEBE97D62EDB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147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9" name="Text Box 41">
          <a:extLst>
            <a:ext uri="{FF2B5EF4-FFF2-40B4-BE49-F238E27FC236}">
              <a16:creationId xmlns:a16="http://schemas.microsoft.com/office/drawing/2014/main" id="{983BAB59-3181-492C-AD69-41B397FAB194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113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3</xdr:row>
      <xdr:rowOff>9525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2</xdr:row>
      <xdr:rowOff>28575</xdr:rowOff>
    </xdr:to>
    <xdr:pic>
      <xdr:nvPicPr>
        <xdr:cNvPr id="3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16"/>
  <sheetViews>
    <sheetView tabSelected="1" showWhiteSpace="0" view="pageLayout" zoomScaleNormal="120" workbookViewId="0">
      <selection activeCell="A12" sqref="A12"/>
    </sheetView>
  </sheetViews>
  <sheetFormatPr baseColWidth="10" defaultColWidth="11.453125" defaultRowHeight="12.5" x14ac:dyDescent="0.25"/>
  <cols>
    <col min="1" max="1" width="21.26953125" customWidth="1"/>
    <col min="3" max="3" width="12.1796875" customWidth="1"/>
    <col min="4" max="4" width="18.26953125" customWidth="1"/>
    <col min="5" max="5" width="22.26953125" bestFit="1" customWidth="1"/>
    <col min="6" max="6" width="16.54296875" customWidth="1"/>
    <col min="8" max="8" width="17.7265625" customWidth="1"/>
    <col min="11" max="11" width="14" customWidth="1"/>
    <col min="12" max="12" width="13.453125" customWidth="1"/>
  </cols>
  <sheetData>
    <row r="1" spans="1:12" ht="13.5" customHeight="1" x14ac:dyDescent="0.25">
      <c r="A1" s="17"/>
      <c r="B1" s="53" t="s">
        <v>0</v>
      </c>
      <c r="C1" s="53"/>
      <c r="D1" s="53"/>
      <c r="E1" s="53"/>
      <c r="F1" s="53"/>
      <c r="G1" s="53"/>
      <c r="H1" s="53"/>
      <c r="I1" s="53"/>
      <c r="J1" s="51" t="s">
        <v>1</v>
      </c>
      <c r="K1" s="52"/>
    </row>
    <row r="2" spans="1:12" ht="13.5" customHeight="1" x14ac:dyDescent="0.25">
      <c r="A2" s="17"/>
      <c r="B2" s="53"/>
      <c r="C2" s="53"/>
      <c r="D2" s="53"/>
      <c r="E2" s="53"/>
      <c r="F2" s="53"/>
      <c r="G2" s="53"/>
      <c r="H2" s="53"/>
      <c r="I2" s="53"/>
      <c r="J2" s="51" t="s">
        <v>2</v>
      </c>
      <c r="K2" s="52"/>
    </row>
    <row r="3" spans="1:12" ht="13.5" customHeight="1" x14ac:dyDescent="0.25">
      <c r="A3" s="17"/>
      <c r="B3" s="53"/>
      <c r="C3" s="53"/>
      <c r="D3" s="53"/>
      <c r="E3" s="53"/>
      <c r="F3" s="53"/>
      <c r="G3" s="53"/>
      <c r="H3" s="53"/>
      <c r="I3" s="53"/>
      <c r="J3" s="51" t="s">
        <v>3</v>
      </c>
      <c r="K3" s="52"/>
    </row>
    <row r="4" spans="1:12" ht="13.5" customHeight="1" x14ac:dyDescent="0.25">
      <c r="A4" s="28"/>
      <c r="B4" s="27"/>
      <c r="C4" s="27"/>
      <c r="D4" s="27"/>
      <c r="E4" s="27"/>
      <c r="F4" s="27"/>
      <c r="G4" s="27"/>
      <c r="H4" s="27"/>
      <c r="I4" s="27"/>
      <c r="J4" s="26"/>
      <c r="K4" s="29"/>
    </row>
    <row r="5" spans="1:12" ht="24" customHeight="1" x14ac:dyDescent="0.25">
      <c r="A5" s="24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10</v>
      </c>
      <c r="J5" s="9" t="s">
        <v>12</v>
      </c>
      <c r="K5" s="54" t="s">
        <v>13</v>
      </c>
      <c r="L5" s="55"/>
    </row>
    <row r="6" spans="1:12" ht="99" customHeight="1" x14ac:dyDescent="0.25">
      <c r="A6" s="50" t="s">
        <v>14</v>
      </c>
      <c r="B6" s="1" t="s">
        <v>15</v>
      </c>
      <c r="C6" s="22" t="s">
        <v>16</v>
      </c>
      <c r="D6" s="22" t="s">
        <v>17</v>
      </c>
      <c r="E6" s="22" t="s">
        <v>18</v>
      </c>
      <c r="F6" s="22" t="s">
        <v>110</v>
      </c>
      <c r="G6" s="2">
        <v>3</v>
      </c>
      <c r="H6" s="3" t="str">
        <f>IF(G6=1,"RARA",IF(G6=2,"IMPROBABLE",IF(G6=3,"MODERADA",IF(G6=4,"MUY PROBABLE",IF(G6=5,"CASI CIERTA","")))))</f>
        <v>MODERADA</v>
      </c>
      <c r="I6" s="2">
        <v>3</v>
      </c>
      <c r="J6" s="3" t="str">
        <f>IF(I6=1,"INSIGNIFICANTE",IF(I6=2,"MENOR",IF(I6=3,"MODERADO",IF(I6=4,"MAYOR",IF(I6=5,"MAXIMO","")))))</f>
        <v>MODERADO</v>
      </c>
      <c r="K6" s="23">
        <f>G6*I6</f>
        <v>9</v>
      </c>
      <c r="L6" s="19" t="s">
        <v>19</v>
      </c>
    </row>
    <row r="7" spans="1:12" ht="84.75" customHeight="1" x14ac:dyDescent="0.25">
      <c r="A7" s="50"/>
      <c r="B7" s="1" t="s">
        <v>20</v>
      </c>
      <c r="C7" s="22" t="s">
        <v>21</v>
      </c>
      <c r="D7" s="22" t="s">
        <v>22</v>
      </c>
      <c r="E7" s="22" t="s">
        <v>111</v>
      </c>
      <c r="F7" s="22" t="s">
        <v>112</v>
      </c>
      <c r="G7" s="2">
        <v>2</v>
      </c>
      <c r="H7" s="14" t="str">
        <f>IF(G7=1,"RARA",IF(G7=2,"IMPROBABLE",IF(G7=3,"MODERADA",IF(G7=4,"MUY PROBABLE",IF(G7=5,"CASI CIERTA","")))))</f>
        <v>IMPROBABLE</v>
      </c>
      <c r="I7" s="13">
        <v>3</v>
      </c>
      <c r="J7" s="14" t="str">
        <f>IF(I7=1,"INSIGNIFICANTE",IF(I7=2,"MENOR",IF(I7=3,"MODERADO",IF(I7=4,"MAYOR",IF(I7=5,"MAXIMO","")))))</f>
        <v>MODERADO</v>
      </c>
      <c r="K7" s="23">
        <f>G7*I7</f>
        <v>6</v>
      </c>
      <c r="L7" s="19" t="s">
        <v>19</v>
      </c>
    </row>
    <row r="8" spans="1:12" ht="60" x14ac:dyDescent="0.25">
      <c r="A8" s="50"/>
      <c r="B8" s="1" t="s">
        <v>23</v>
      </c>
      <c r="C8" s="22" t="s">
        <v>24</v>
      </c>
      <c r="D8" s="22" t="s">
        <v>25</v>
      </c>
      <c r="E8" s="22" t="s">
        <v>113</v>
      </c>
      <c r="F8" s="22" t="s">
        <v>26</v>
      </c>
      <c r="G8" s="2">
        <v>3</v>
      </c>
      <c r="H8" s="14" t="str">
        <f>IF(G8=1,"RARA",IF(G8=2,"IMPROBABLE",IF(G8=3,"MODERADA",IF(G8=4,"MUY PROBABLE",IF(G8=5,"CASI CIERTA","")))))</f>
        <v>MODERADA</v>
      </c>
      <c r="I8" s="13">
        <v>4</v>
      </c>
      <c r="J8" s="14" t="str">
        <f>IF(I8=1,"INSIGNIFICANTE",IF(I8=2,"MENOR",IF(I8=3,"MODERADO",IF(I8=4,"MAYOR",IF(I8=5,"MAXIMO","")))))</f>
        <v>MAYOR</v>
      </c>
      <c r="K8" s="23">
        <f>G8*I8</f>
        <v>12</v>
      </c>
      <c r="L8" s="19" t="s">
        <v>27</v>
      </c>
    </row>
    <row r="9" spans="1:12" ht="98.25" customHeight="1" x14ac:dyDescent="0.25">
      <c r="A9" s="50"/>
      <c r="B9" s="1" t="s">
        <v>28</v>
      </c>
      <c r="C9" s="22" t="s">
        <v>29</v>
      </c>
      <c r="D9" s="22" t="s">
        <v>30</v>
      </c>
      <c r="E9" s="22" t="s">
        <v>31</v>
      </c>
      <c r="F9" s="22" t="s">
        <v>32</v>
      </c>
      <c r="G9" s="2">
        <v>3</v>
      </c>
      <c r="H9" s="14" t="str">
        <f>IF(G9=1,"RARA",IF(G9=2,"IMPROBABLE",IF(G9=3,"MODERADA",IF(G9=4,"MUY PROBABLE",IF(G9=5,"CASI CIERTA","")))))</f>
        <v>MODERADA</v>
      </c>
      <c r="I9" s="13">
        <v>4</v>
      </c>
      <c r="J9" s="14" t="str">
        <f>IF(I9=1,"INSIGNIFICANTE",IF(I9=2,"MENOR",IF(I9=3,"MODERADO",IF(I9=4,"MAYOR",IF(I9=5,"MAXIMO","")))))</f>
        <v>MAYOR</v>
      </c>
      <c r="K9" s="23">
        <f>G9*I9</f>
        <v>12</v>
      </c>
      <c r="L9" s="19" t="s">
        <v>27</v>
      </c>
    </row>
    <row r="10" spans="1:12" ht="98.25" customHeight="1" x14ac:dyDescent="0.25">
      <c r="A10" s="50"/>
      <c r="B10" s="1" t="s">
        <v>114</v>
      </c>
      <c r="C10" s="22" t="s">
        <v>115</v>
      </c>
      <c r="D10" s="22" t="s">
        <v>116</v>
      </c>
      <c r="E10" s="22" t="s">
        <v>117</v>
      </c>
      <c r="F10" s="99" t="s">
        <v>118</v>
      </c>
      <c r="G10" s="2">
        <v>3</v>
      </c>
      <c r="H10" s="14" t="str">
        <f>IF(G10=1,"RARA",IF(G10=2,"IMPROBABLE",IF(G10=3,"MODERADA",IF(G10=4,"MUY PROBABLE",IF(G10=5,"CASI CIERTA","")))))</f>
        <v>MODERADA</v>
      </c>
      <c r="I10" s="13">
        <v>2</v>
      </c>
      <c r="J10" s="14" t="str">
        <f>IF(I10=1,"INSIGNIFICANTE",IF(I10=2,"MENOR",IF(I10=3,"MODERADO",IF(I10=4,"MAYOR",IF(I10=5,"MAXIMO","")))))</f>
        <v>MENOR</v>
      </c>
      <c r="K10" s="23">
        <f>G10*I10</f>
        <v>6</v>
      </c>
      <c r="L10" s="19" t="s">
        <v>19</v>
      </c>
    </row>
    <row r="11" spans="1:12" ht="70.5" customHeight="1" x14ac:dyDescent="0.25">
      <c r="A11" s="50"/>
      <c r="B11" s="1" t="s">
        <v>33</v>
      </c>
      <c r="C11" s="47" t="s">
        <v>103</v>
      </c>
      <c r="D11" s="22" t="s">
        <v>105</v>
      </c>
      <c r="E11" s="22" t="s">
        <v>104</v>
      </c>
      <c r="F11" s="48" t="s">
        <v>106</v>
      </c>
      <c r="G11" s="41">
        <v>3</v>
      </c>
      <c r="H11" s="14" t="str">
        <f t="shared" ref="H11" si="0">IF(G11=1,"RARA",IF(G11=2,"IMPROBABLE",IF(G11=3,"MODERADA",IF(G11=4,"MUY PROBABLE",IF(G11=5,"CASI CIERTA","")))))</f>
        <v>MODERADA</v>
      </c>
      <c r="I11" s="42">
        <v>2</v>
      </c>
      <c r="J11" s="14" t="str">
        <f t="shared" ref="J11" si="1">IF(I11=1,"INSIGNIFICANTE",IF(I11=2,"MENOR",IF(I11=3,"MODERADO",IF(I11=4,"MAYOR",IF(I11=5,"MAXIMO","")))))</f>
        <v>MENOR</v>
      </c>
      <c r="K11" s="42">
        <f t="shared" ref="K11" si="2">G11*I11</f>
        <v>6</v>
      </c>
      <c r="L11" s="19" t="s">
        <v>19</v>
      </c>
    </row>
    <row r="12" spans="1:12" x14ac:dyDescent="0.25">
      <c r="D12" s="22"/>
    </row>
    <row r="13" spans="1:12" x14ac:dyDescent="0.25">
      <c r="D13" s="22"/>
    </row>
    <row r="14" spans="1:12" x14ac:dyDescent="0.25">
      <c r="D14" s="22"/>
    </row>
    <row r="15" spans="1:12" x14ac:dyDescent="0.25">
      <c r="D15" s="22"/>
    </row>
    <row r="16" spans="1:12" x14ac:dyDescent="0.25">
      <c r="D16" s="22"/>
    </row>
  </sheetData>
  <mergeCells count="6">
    <mergeCell ref="A6:A11"/>
    <mergeCell ref="J3:K3"/>
    <mergeCell ref="J2:K2"/>
    <mergeCell ref="J1:K1"/>
    <mergeCell ref="B1:I3"/>
    <mergeCell ref="K5:L5"/>
  </mergeCells>
  <conditionalFormatting sqref="H6:H11">
    <cfRule type="cellIs" dxfId="47" priority="10" stopIfTrue="1" operator="equal">
      <formula>"CASI CIERTA"</formula>
    </cfRule>
    <cfRule type="cellIs" dxfId="46" priority="11" stopIfTrue="1" operator="equal">
      <formula>"MUY PROBABLE"</formula>
    </cfRule>
    <cfRule type="cellIs" dxfId="45" priority="12" stopIfTrue="1" operator="equal">
      <formula>"MODERADA"</formula>
    </cfRule>
    <cfRule type="cellIs" dxfId="44" priority="13" stopIfTrue="1" operator="equal">
      <formula>"IMPROBABLE"</formula>
    </cfRule>
    <cfRule type="cellIs" dxfId="43" priority="14" stopIfTrue="1" operator="equal">
      <formula>"RARA"</formula>
    </cfRule>
  </conditionalFormatting>
  <conditionalFormatting sqref="J6:J11">
    <cfRule type="cellIs" dxfId="42" priority="5" stopIfTrue="1" operator="equal">
      <formula>"MAXIMO"</formula>
    </cfRule>
    <cfRule type="cellIs" dxfId="41" priority="6" stopIfTrue="1" operator="equal">
      <formula>"MAYOR"</formula>
    </cfRule>
    <cfRule type="cellIs" dxfId="40" priority="7" stopIfTrue="1" operator="equal">
      <formula>"MODERADO"</formula>
    </cfRule>
    <cfRule type="cellIs" dxfId="39" priority="8" stopIfTrue="1" operator="equal">
      <formula>"MENOR"</formula>
    </cfRule>
    <cfRule type="cellIs" dxfId="38" priority="9" stopIfTrue="1" operator="equal">
      <formula>"INSIGNIFICANTE"</formula>
    </cfRule>
  </conditionalFormatting>
  <conditionalFormatting sqref="L6:L11">
    <cfRule type="cellIs" dxfId="37" priority="23" stopIfTrue="1" operator="equal">
      <formula>"ZONA DE RIESGO EXTREMA"</formula>
    </cfRule>
    <cfRule type="cellIs" dxfId="36" priority="24" stopIfTrue="1" operator="equal">
      <formula>"ZONA DE RIESGO ALTA"</formula>
    </cfRule>
    <cfRule type="cellIs" dxfId="35" priority="25" stopIfTrue="1" operator="equal">
      <formula>"ZONA DE RIESGO MODERADA"</formula>
    </cfRule>
    <cfRule type="cellIs" dxfId="34" priority="26" stopIfTrue="1" operator="equal">
      <formula>"ZONA DE RIESGO BAJA"</formula>
    </cfRule>
  </conditionalFormatting>
  <dataValidations xWindow="351" yWindow="575" count="4">
    <dataValidation allowBlank="1" showInputMessage="1" showErrorMessage="1" promptTitle="EVENTO INCIERTO" prompt="Escriba AQUI el evento incierto, positivo o negativo que se pueda presentar motivado por la FORTALEZA, OPORTUNIDAD, DEBILIDAD o AMENAZA" sqref="C7:C10" xr:uid="{DA27BDE8-E3E1-4BB3-BD96-270981E0CFCD}"/>
    <dataValidation allowBlank="1" showInputMessage="1" showErrorMessage="1" promptTitle="DESCRIPCION DEL RIESGO" prompt="Debido a (FORTALEZA-OPORTUNIDAD-DEBILIDAD-AMENAZA) se puede presentar (EVENTO INCIERTO) lo que que resultaria en (EFECTO/CONSECUENCIA)" sqref="D7:D10" xr:uid="{B44B34DD-AF2A-40EA-A091-26FBDFBCE19E}"/>
    <dataValidation allowBlank="1" showInputMessage="1" showErrorMessage="1" promptTitle="CAUSAS" prompt="Escriba aqui las causas que podrian generar el EVENTO incierto a causa de la FORTALEZA-OPORTUNIDAD-DEBILIDAD O AMENZA" sqref="E7:E10" xr:uid="{4660F51A-4CE0-4F36-9418-87A48DC2A144}"/>
    <dataValidation allowBlank="1" showInputMessage="1" showErrorMessage="1" promptTitle="EFECTOS / CONSECUENCIAS" prompt="Escriba aqui las consecuencias de la materialización del EVENTO INCIERTO" sqref="F7:F10" xr:uid="{A758C929-AA85-4B17-9130-E7A48D0663C7}"/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R56"/>
  <sheetViews>
    <sheetView topLeftCell="F7" workbookViewId="0">
      <selection activeCell="S10" sqref="S10"/>
    </sheetView>
  </sheetViews>
  <sheetFormatPr baseColWidth="10" defaultColWidth="11.453125" defaultRowHeight="12.5" x14ac:dyDescent="0.25"/>
  <cols>
    <col min="1" max="1" width="25" customWidth="1"/>
    <col min="3" max="3" width="14.453125" customWidth="1"/>
    <col min="5" max="5" width="35" customWidth="1"/>
    <col min="7" max="7" width="14.81640625" customWidth="1"/>
    <col min="12" max="12" width="15" customWidth="1"/>
    <col min="14" max="14" width="11.453125" customWidth="1"/>
    <col min="15" max="15" width="1.453125" hidden="1" customWidth="1"/>
    <col min="18" max="18" width="18.26953125" customWidth="1"/>
  </cols>
  <sheetData>
    <row r="1" spans="1:18" ht="13.5" customHeight="1" x14ac:dyDescent="0.25">
      <c r="B1" s="64" t="s">
        <v>34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63" t="s">
        <v>1</v>
      </c>
      <c r="R1" s="63"/>
    </row>
    <row r="2" spans="1:18" ht="13.5" customHeight="1" x14ac:dyDescent="0.2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  <c r="Q2" s="63" t="s">
        <v>2</v>
      </c>
      <c r="R2" s="63"/>
    </row>
    <row r="3" spans="1:18" ht="19.5" customHeight="1" x14ac:dyDescent="0.25">
      <c r="A3" s="4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  <c r="Q3" s="63" t="s">
        <v>3</v>
      </c>
      <c r="R3" s="63"/>
    </row>
    <row r="4" spans="1:18" ht="35.25" customHeight="1" x14ac:dyDescent="0.25">
      <c r="A4" s="56" t="s">
        <v>4</v>
      </c>
      <c r="B4" s="58" t="s">
        <v>35</v>
      </c>
      <c r="C4" s="60" t="s">
        <v>36</v>
      </c>
      <c r="D4" s="60" t="s">
        <v>37</v>
      </c>
      <c r="E4" s="60" t="s">
        <v>38</v>
      </c>
      <c r="F4" s="58" t="s">
        <v>39</v>
      </c>
      <c r="G4" s="60" t="s">
        <v>40</v>
      </c>
      <c r="H4" s="60" t="s">
        <v>41</v>
      </c>
      <c r="I4" s="60" t="s">
        <v>42</v>
      </c>
      <c r="J4" s="60" t="s">
        <v>43</v>
      </c>
      <c r="K4" s="68" t="s">
        <v>44</v>
      </c>
      <c r="L4" s="69"/>
      <c r="M4" s="69"/>
      <c r="N4" s="69"/>
      <c r="O4" s="69"/>
      <c r="P4" s="70"/>
      <c r="Q4" s="68" t="s">
        <v>45</v>
      </c>
      <c r="R4" s="70"/>
    </row>
    <row r="5" spans="1:18" ht="22.5" customHeight="1" x14ac:dyDescent="0.25">
      <c r="A5" s="57"/>
      <c r="B5" s="59"/>
      <c r="C5" s="61"/>
      <c r="D5" s="61"/>
      <c r="E5" s="61"/>
      <c r="F5" s="59"/>
      <c r="G5" s="61"/>
      <c r="H5" s="61"/>
      <c r="I5" s="61"/>
      <c r="J5" s="61"/>
      <c r="K5" s="10" t="s">
        <v>10</v>
      </c>
      <c r="L5" s="10" t="s">
        <v>11</v>
      </c>
      <c r="M5" s="10" t="s">
        <v>10</v>
      </c>
      <c r="N5" s="10" t="s">
        <v>12</v>
      </c>
      <c r="O5" s="10"/>
      <c r="P5" s="10" t="s">
        <v>13</v>
      </c>
      <c r="Q5" s="10" t="s">
        <v>46</v>
      </c>
      <c r="R5" s="10" t="s">
        <v>47</v>
      </c>
    </row>
    <row r="6" spans="1:18" ht="34.5" x14ac:dyDescent="0.25">
      <c r="A6" s="62" t="s">
        <v>119</v>
      </c>
      <c r="B6" s="1" t="str">
        <f>'IDENTIFICACION Y ANALISIS'!B6</f>
        <v>A1</v>
      </c>
      <c r="C6" s="19" t="str">
        <f>'IDENTIFICACION Y ANALISIS'!L6</f>
        <v>ZONA DE RIESGO MODERADA</v>
      </c>
      <c r="D6" s="5" t="s">
        <v>48</v>
      </c>
      <c r="E6" s="20" t="s">
        <v>49</v>
      </c>
      <c r="F6" s="6" t="s">
        <v>50</v>
      </c>
      <c r="G6" s="6" t="s">
        <v>51</v>
      </c>
      <c r="H6" s="6" t="s">
        <v>48</v>
      </c>
      <c r="I6" s="6" t="s">
        <v>48</v>
      </c>
      <c r="J6" s="11" t="s">
        <v>52</v>
      </c>
      <c r="K6" s="6">
        <v>3</v>
      </c>
      <c r="L6" s="3" t="str">
        <f>IF(K6=1,"RARA",IF(K6=2,"IMPROBABLE",IF(K6=3,"MODERADA",IF(K6=4,"MUY PROBABLE",IF(K6=5,"CASI CIERTA","")))))</f>
        <v>MODERADA</v>
      </c>
      <c r="M6" s="6">
        <v>3</v>
      </c>
      <c r="N6" s="3" t="str">
        <f>IF(M6=1,"INSIGNIFICANTE",IF(M6=2,"MENOR",IF(M6=3,"MODERADO",IF(M6=4,"MAYOR",IF(M6=5,"MAXIMO","")))))</f>
        <v>MODERADO</v>
      </c>
      <c r="O6" s="12">
        <f>K6*M6</f>
        <v>9</v>
      </c>
      <c r="P6" s="18" t="s">
        <v>19</v>
      </c>
      <c r="Q6" s="8" t="str">
        <f>IF(P6=C6,"Se mantiene en la zona de riesgo","Cambia la evaluación antes de controles")</f>
        <v>Se mantiene en la zona de riesgo</v>
      </c>
      <c r="R6" s="7" t="s">
        <v>53</v>
      </c>
    </row>
    <row r="7" spans="1:18" ht="82.5" customHeight="1" x14ac:dyDescent="0.25">
      <c r="A7" s="62"/>
      <c r="B7" s="1" t="str">
        <f>'IDENTIFICACION Y ANALISIS'!B7</f>
        <v>A2</v>
      </c>
      <c r="C7" s="19" t="str">
        <f>'IDENTIFICACION Y ANALISIS'!L7</f>
        <v>ZONA DE RIESGO MODERADA</v>
      </c>
      <c r="D7" s="5" t="s">
        <v>51</v>
      </c>
      <c r="E7" s="20" t="s">
        <v>54</v>
      </c>
      <c r="F7" s="11" t="s">
        <v>55</v>
      </c>
      <c r="G7" s="6" t="s">
        <v>51</v>
      </c>
      <c r="H7" s="6" t="s">
        <v>48</v>
      </c>
      <c r="I7" s="6" t="s">
        <v>48</v>
      </c>
      <c r="J7" s="11" t="s">
        <v>52</v>
      </c>
      <c r="K7" s="6">
        <v>2</v>
      </c>
      <c r="L7" s="3" t="str">
        <f>IF(K7=1,"RARA",IF(K7=2,"IMPROBABLE",IF(K7=3,"MODERADA",IF(K7=4,"MUY PROBABLE",IF(K7=5,"CASI CIERTA","")))))</f>
        <v>IMPROBABLE</v>
      </c>
      <c r="M7" s="6">
        <v>3</v>
      </c>
      <c r="N7" s="3" t="str">
        <f>IF(M7=1,"INSIGNIFICANTE",IF(M7=2,"MENOR",IF(M7=3,"MODERADO",IF(M7=4,"MAYOR",IF(M7=5,"MAXIMO","")))))</f>
        <v>MODERADO</v>
      </c>
      <c r="O7" s="12">
        <f>K7*M7</f>
        <v>6</v>
      </c>
      <c r="P7" s="18" t="s">
        <v>19</v>
      </c>
      <c r="Q7" s="8" t="str">
        <f>IF(P7=C7,"Se mantiene en la zona de riesgo","Cambia la evaluación antes de controles")</f>
        <v>Se mantiene en la zona de riesgo</v>
      </c>
      <c r="R7" s="7" t="s">
        <v>56</v>
      </c>
    </row>
    <row r="8" spans="1:18" ht="51.75" customHeight="1" x14ac:dyDescent="0.25">
      <c r="A8" s="62"/>
      <c r="B8" s="1" t="str">
        <f>'IDENTIFICACION Y ANALISIS'!B8</f>
        <v>A3</v>
      </c>
      <c r="C8" s="19" t="str">
        <f>'IDENTIFICACION Y ANALISIS'!L8</f>
        <v xml:space="preserve">ZONA DE RIESGO ALTA </v>
      </c>
      <c r="D8" s="5" t="s">
        <v>51</v>
      </c>
      <c r="E8" s="20" t="s">
        <v>54</v>
      </c>
      <c r="F8" s="11" t="s">
        <v>50</v>
      </c>
      <c r="G8" s="6" t="s">
        <v>51</v>
      </c>
      <c r="H8" s="6" t="s">
        <v>48</v>
      </c>
      <c r="I8" s="6" t="s">
        <v>48</v>
      </c>
      <c r="J8" s="11" t="s">
        <v>57</v>
      </c>
      <c r="K8" s="6">
        <v>3</v>
      </c>
      <c r="L8" s="3" t="str">
        <f>IF(K8=1,"RARA",IF(K8=2,"IMPROBABLE",IF(K8=3,"MODERADA",IF(K8=4,"MUY PROBABLE",IF(K8=5,"CASI CIERTA","")))))</f>
        <v>MODERADA</v>
      </c>
      <c r="M8" s="6">
        <v>4</v>
      </c>
      <c r="N8" s="3" t="str">
        <f>IF(M8=1,"INSIGNIFICANTE",IF(M8=2,"MENOR",IF(M8=3,"MODERADO",IF(M8=4,"MAYOR",IF(M8=5,"MAXIMO","")))))</f>
        <v>MAYOR</v>
      </c>
      <c r="O8" s="12">
        <f>K8*M8</f>
        <v>12</v>
      </c>
      <c r="P8" s="18" t="s">
        <v>58</v>
      </c>
      <c r="Q8" s="8" t="str">
        <f t="shared" ref="Q8:Q10" si="0">IF(P8=C8,"Se mantiene en la zona de riesgo","Cambia la evaluación antes de controles")</f>
        <v>Cambia la evaluación antes de controles</v>
      </c>
      <c r="R8" s="7" t="s">
        <v>56</v>
      </c>
    </row>
    <row r="9" spans="1:18" ht="54.75" customHeight="1" x14ac:dyDescent="0.25">
      <c r="A9" s="62"/>
      <c r="B9" s="1" t="str">
        <f>'IDENTIFICACION Y ANALISIS'!B9</f>
        <v>O1</v>
      </c>
      <c r="C9" s="19" t="str">
        <f>'IDENTIFICACION Y ANALISIS'!L9</f>
        <v xml:space="preserve">ZONA DE RIESGO ALTA </v>
      </c>
      <c r="D9" s="5" t="s">
        <v>48</v>
      </c>
      <c r="E9" s="20" t="s">
        <v>59</v>
      </c>
      <c r="F9" s="11" t="s">
        <v>55</v>
      </c>
      <c r="G9" s="6" t="s">
        <v>51</v>
      </c>
      <c r="H9" s="6" t="s">
        <v>48</v>
      </c>
      <c r="I9" s="6" t="s">
        <v>48</v>
      </c>
      <c r="J9" s="11" t="s">
        <v>52</v>
      </c>
      <c r="K9" s="6">
        <v>3</v>
      </c>
      <c r="L9" s="3" t="str">
        <f>IF(K9=1,"RARA",IF(K9=2,"IMPROBABLE",IF(K9=3,"MODERADA",IF(K9=4,"MUY PROBABLE",IF(K9=5,"CASI CIERTA","")))))</f>
        <v>MODERADA</v>
      </c>
      <c r="M9" s="6">
        <v>4</v>
      </c>
      <c r="N9" s="3" t="str">
        <f>IF(M9=1,"INSIGNIFICANTE",IF(M9=2,"MENOR",IF(M9=3,"MODERADO",IF(M9=4,"MAYOR",IF(M9=5,"MAXIMO","")))))</f>
        <v>MAYOR</v>
      </c>
      <c r="O9" s="12">
        <f>K9*M9</f>
        <v>12</v>
      </c>
      <c r="P9" s="18" t="s">
        <v>58</v>
      </c>
      <c r="Q9" s="8" t="str">
        <f t="shared" si="0"/>
        <v>Cambia la evaluación antes de controles</v>
      </c>
      <c r="R9" s="7" t="s">
        <v>56</v>
      </c>
    </row>
    <row r="10" spans="1:18" ht="54.75" customHeight="1" x14ac:dyDescent="0.25">
      <c r="A10" s="62"/>
      <c r="B10" s="1" t="s">
        <v>114</v>
      </c>
      <c r="C10" s="19" t="str">
        <f>'IDENTIFICACION Y ANALISIS'!L10</f>
        <v>ZONA DE RIESGO MODERADA</v>
      </c>
      <c r="D10" s="5" t="s">
        <v>48</v>
      </c>
      <c r="E10" s="20" t="s">
        <v>120</v>
      </c>
      <c r="F10" s="11" t="s">
        <v>50</v>
      </c>
      <c r="G10" s="6" t="s">
        <v>48</v>
      </c>
      <c r="H10" s="6" t="s">
        <v>48</v>
      </c>
      <c r="I10" s="6" t="s">
        <v>48</v>
      </c>
      <c r="J10" s="11" t="s">
        <v>57</v>
      </c>
      <c r="K10" s="6">
        <v>3</v>
      </c>
      <c r="L10" s="3" t="str">
        <f>IF(K10=1,"RARA",IF(K10=2,"IMPROBABLE",IF(K10=3,"MODERADA",IF(K10=4,"MUY PROBABLE",IF(K10=5,"CASI CIERTA","")))))</f>
        <v>MODERADA</v>
      </c>
      <c r="M10" s="6">
        <v>2</v>
      </c>
      <c r="N10" s="3" t="str">
        <f t="shared" ref="N10:N11" si="1">IF(M10=1,"INSIGNIFICANTE",IF(M10=2,"MENOR",IF(M10=3,"MODERADO",IF(M10=4,"MAYOR",IF(M10=5,"MAXIMO","")))))</f>
        <v>MENOR</v>
      </c>
      <c r="O10" s="12"/>
      <c r="P10" s="18" t="s">
        <v>19</v>
      </c>
      <c r="Q10" s="8" t="str">
        <f t="shared" si="0"/>
        <v>Se mantiene en la zona de riesgo</v>
      </c>
      <c r="R10" s="7" t="s">
        <v>71</v>
      </c>
    </row>
    <row r="11" spans="1:18" ht="34.5" x14ac:dyDescent="0.25">
      <c r="A11" s="62"/>
      <c r="B11" s="41" t="s">
        <v>60</v>
      </c>
      <c r="C11" s="19" t="str">
        <f>'IDENTIFICACION Y ANALISIS'!L11</f>
        <v>ZONA DE RIESGO MODERADA</v>
      </c>
      <c r="D11" s="5" t="s">
        <v>51</v>
      </c>
      <c r="E11" s="43" t="s">
        <v>61</v>
      </c>
      <c r="F11" s="11" t="s">
        <v>50</v>
      </c>
      <c r="G11" s="6" t="s">
        <v>51</v>
      </c>
      <c r="H11" s="6" t="s">
        <v>48</v>
      </c>
      <c r="I11" s="6" t="s">
        <v>51</v>
      </c>
      <c r="J11" s="44" t="s">
        <v>62</v>
      </c>
      <c r="K11" s="6">
        <v>3</v>
      </c>
      <c r="L11" s="3" t="str">
        <f t="shared" ref="L11" si="2">IF(K11=1,"RARA",IF(K11=2,"IMPROBABLE",IF(K11=3,"MODERADA",IF(K11=4,"MUY PROBABLE",IF(K11=5,"CASI CIERTA","")))))</f>
        <v>MODERADA</v>
      </c>
      <c r="M11" s="6">
        <v>2</v>
      </c>
      <c r="N11" s="3" t="str">
        <f t="shared" si="1"/>
        <v>MENOR</v>
      </c>
      <c r="O11" s="12">
        <f t="shared" ref="O11" si="3">K11*M11</f>
        <v>6</v>
      </c>
      <c r="P11" s="18" t="s">
        <v>19</v>
      </c>
      <c r="Q11" s="8" t="s">
        <v>63</v>
      </c>
      <c r="R11" s="7" t="s">
        <v>64</v>
      </c>
    </row>
    <row r="52" spans="1:11" ht="14" x14ac:dyDescent="0.25">
      <c r="A52" t="s">
        <v>50</v>
      </c>
      <c r="E52" s="30" t="s">
        <v>65</v>
      </c>
      <c r="K52">
        <v>1</v>
      </c>
    </row>
    <row r="53" spans="1:11" ht="14" x14ac:dyDescent="0.25">
      <c r="A53" t="s">
        <v>66</v>
      </c>
      <c r="E53" s="32" t="s">
        <v>67</v>
      </c>
      <c r="K53">
        <v>2</v>
      </c>
    </row>
    <row r="54" spans="1:11" ht="14" x14ac:dyDescent="0.25">
      <c r="A54" t="s">
        <v>68</v>
      </c>
      <c r="E54" s="32" t="s">
        <v>69</v>
      </c>
      <c r="K54">
        <v>3</v>
      </c>
    </row>
    <row r="55" spans="1:11" ht="14" x14ac:dyDescent="0.25">
      <c r="E55" s="30" t="s">
        <v>70</v>
      </c>
      <c r="K55">
        <v>4</v>
      </c>
    </row>
    <row r="56" spans="1:11" ht="14" x14ac:dyDescent="0.3">
      <c r="E56" s="31" t="s">
        <v>71</v>
      </c>
      <c r="K56">
        <v>5</v>
      </c>
    </row>
  </sheetData>
  <mergeCells count="17">
    <mergeCell ref="Q1:R1"/>
    <mergeCell ref="Q2:R2"/>
    <mergeCell ref="Q3:R3"/>
    <mergeCell ref="B1:P3"/>
    <mergeCell ref="J4:J5"/>
    <mergeCell ref="K4:P4"/>
    <mergeCell ref="Q4:R4"/>
    <mergeCell ref="E4:E5"/>
    <mergeCell ref="F4:F5"/>
    <mergeCell ref="G4:G5"/>
    <mergeCell ref="H4:H5"/>
    <mergeCell ref="I4:I5"/>
    <mergeCell ref="A4:A5"/>
    <mergeCell ref="B4:B5"/>
    <mergeCell ref="C4:C5"/>
    <mergeCell ref="A6:A11"/>
    <mergeCell ref="D4:D5"/>
  </mergeCells>
  <conditionalFormatting sqref="C6:C11">
    <cfRule type="cellIs" dxfId="33" priority="29" stopIfTrue="1" operator="equal">
      <formula>"ZONA DE RIESGO EXTREMA"</formula>
    </cfRule>
    <cfRule type="cellIs" dxfId="32" priority="30" stopIfTrue="1" operator="equal">
      <formula>"ZONA DE RIESGO ALTA"</formula>
    </cfRule>
    <cfRule type="cellIs" dxfId="31" priority="31" stopIfTrue="1" operator="equal">
      <formula>"ZONA DE RIESGO MODERADA"</formula>
    </cfRule>
    <cfRule type="cellIs" dxfId="30" priority="32" stopIfTrue="1" operator="equal">
      <formula>"ZONA DE RIESGO BAJA"</formula>
    </cfRule>
  </conditionalFormatting>
  <conditionalFormatting sqref="L6:L11">
    <cfRule type="cellIs" dxfId="29" priority="10" stopIfTrue="1" operator="equal">
      <formula>"CASI CIERTA"</formula>
    </cfRule>
    <cfRule type="cellIs" dxfId="28" priority="11" stopIfTrue="1" operator="equal">
      <formula>"MUY PROBABLE"</formula>
    </cfRule>
    <cfRule type="cellIs" dxfId="27" priority="12" stopIfTrue="1" operator="equal">
      <formula>"MODERADA"</formula>
    </cfRule>
    <cfRule type="cellIs" dxfId="26" priority="13" stopIfTrue="1" operator="equal">
      <formula>"IMPROBABLE"</formula>
    </cfRule>
    <cfRule type="cellIs" dxfId="25" priority="14" stopIfTrue="1" operator="equal">
      <formula>"RARA"</formula>
    </cfRule>
  </conditionalFormatting>
  <conditionalFormatting sqref="N6:N11">
    <cfRule type="cellIs" dxfId="24" priority="5" stopIfTrue="1" operator="equal">
      <formula>"MAXIMO"</formula>
    </cfRule>
    <cfRule type="cellIs" dxfId="23" priority="6" stopIfTrue="1" operator="equal">
      <formula>"MAYOR"</formula>
    </cfRule>
    <cfRule type="cellIs" dxfId="22" priority="7" stopIfTrue="1" operator="equal">
      <formula>"MODERADO"</formula>
    </cfRule>
    <cfRule type="cellIs" dxfId="21" priority="8" stopIfTrue="1" operator="equal">
      <formula>"MENOR"</formula>
    </cfRule>
    <cfRule type="cellIs" dxfId="20" priority="9" stopIfTrue="1" operator="equal">
      <formula>"INSIGNIFICANTE"</formula>
    </cfRule>
  </conditionalFormatting>
  <conditionalFormatting sqref="P6:P11">
    <cfRule type="cellIs" dxfId="19" priority="21" stopIfTrue="1" operator="equal">
      <formula>"ZONA DE RIESGO EXTREMA"</formula>
    </cfRule>
    <cfRule type="cellIs" dxfId="18" priority="22" stopIfTrue="1" operator="equal">
      <formula>"ZONA DE RIESGO ALTA"</formula>
    </cfRule>
    <cfRule type="cellIs" dxfId="17" priority="23" stopIfTrue="1" operator="equal">
      <formula>"ZONA DE RIESGO MODERADA"</formula>
    </cfRule>
    <cfRule type="cellIs" dxfId="16" priority="24" stopIfTrue="1" operator="equal">
      <formula>"ZONA DE RIESGO BAJA"</formula>
    </cfRule>
  </conditionalFormatting>
  <conditionalFormatting sqref="Q6:Q11">
    <cfRule type="cellIs" dxfId="15" priority="15" stopIfTrue="1" operator="equal">
      <formula>"Cambia la evaluación antes de controles"</formula>
    </cfRule>
    <cfRule type="cellIs" dxfId="14" priority="16" stopIfTrue="1" operator="equal">
      <formula>"Se mantiene en la zona de riesgo"</formula>
    </cfRule>
  </conditionalFormatting>
  <dataValidations count="6">
    <dataValidation type="list" allowBlank="1" showInputMessage="1" showErrorMessage="1" sqref="R6:R10" xr:uid="{00000000-0002-0000-0100-000000000000}">
      <formula1>$E$52:$E$56</formula1>
    </dataValidation>
    <dataValidation type="list" allowBlank="1" showInputMessage="1" showErrorMessage="1" sqref="F6:F10" xr:uid="{00000000-0002-0000-0100-000003000000}">
      <formula1>$A$52:$A$55</formula1>
    </dataValidation>
    <dataValidation type="list" allowBlank="1" showInputMessage="1" showErrorMessage="1" sqref="J6" xr:uid="{00000000-0002-0000-0100-000004000000}">
      <formula1>$J$52:$J$58</formula1>
    </dataValidation>
    <dataValidation type="list" allowBlank="1" showInputMessage="1" showErrorMessage="1" sqref="K6:K10 M6:M10" xr:uid="{F1B2AC98-791C-4735-B5B0-C13C93EC9812}">
      <formula1>$K$52:$K$56</formula1>
    </dataValidation>
    <dataValidation type="list" allowBlank="1" showInputMessage="1" showErrorMessage="1" sqref="R11" xr:uid="{6760C7BA-F4C6-4345-9610-A010685C9E74}">
      <formula1>$E$56:$E$60</formula1>
    </dataValidation>
    <dataValidation type="list" allowBlank="1" showInputMessage="1" showErrorMessage="1" sqref="F11" xr:uid="{B503ECF7-B329-4094-8AFD-BE3968446CD5}">
      <formula1>$A$56:$A$59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32"/>
  <sheetViews>
    <sheetView topLeftCell="A10" zoomScale="90" zoomScaleNormal="90" workbookViewId="0">
      <selection activeCell="F28" sqref="F28:I28"/>
    </sheetView>
  </sheetViews>
  <sheetFormatPr baseColWidth="10" defaultColWidth="11.453125" defaultRowHeight="12.5" x14ac:dyDescent="0.25"/>
  <cols>
    <col min="1" max="1" width="22.453125" customWidth="1"/>
    <col min="3" max="3" width="16" customWidth="1"/>
    <col min="4" max="4" width="13.7265625" customWidth="1"/>
    <col min="5" max="5" width="17.26953125" customWidth="1"/>
    <col min="6" max="6" width="16.54296875" customWidth="1"/>
    <col min="7" max="7" width="28.26953125" customWidth="1"/>
    <col min="8" max="8" width="19.81640625" customWidth="1"/>
    <col min="9" max="9" width="20.1796875" customWidth="1"/>
    <col min="11" max="11" width="15.453125" customWidth="1"/>
  </cols>
  <sheetData>
    <row r="1" spans="1:11" ht="13.5" customHeight="1" x14ac:dyDescent="0.25">
      <c r="A1" s="88"/>
      <c r="B1" s="89" t="s">
        <v>72</v>
      </c>
      <c r="C1" s="89"/>
      <c r="D1" s="89"/>
      <c r="E1" s="89"/>
      <c r="F1" s="89"/>
      <c r="G1" s="90"/>
      <c r="H1" s="63" t="s">
        <v>1</v>
      </c>
      <c r="I1" s="63"/>
    </row>
    <row r="2" spans="1:11" ht="13.5" customHeight="1" x14ac:dyDescent="0.25">
      <c r="A2" s="88"/>
      <c r="B2" s="89"/>
      <c r="C2" s="89"/>
      <c r="D2" s="89"/>
      <c r="E2" s="89"/>
      <c r="F2" s="89"/>
      <c r="G2" s="90"/>
      <c r="H2" s="63" t="s">
        <v>2</v>
      </c>
      <c r="I2" s="63"/>
    </row>
    <row r="3" spans="1:11" ht="13.5" customHeight="1" x14ac:dyDescent="0.25">
      <c r="A3" s="93"/>
      <c r="B3" s="91"/>
      <c r="C3" s="91"/>
      <c r="D3" s="91"/>
      <c r="E3" s="91"/>
      <c r="F3" s="91"/>
      <c r="G3" s="92"/>
      <c r="H3" s="63" t="s">
        <v>3</v>
      </c>
      <c r="I3" s="63"/>
    </row>
    <row r="4" spans="1:11" ht="25.5" customHeight="1" x14ac:dyDescent="0.25">
      <c r="A4" s="72" t="s">
        <v>4</v>
      </c>
      <c r="B4" s="73" t="s">
        <v>35</v>
      </c>
      <c r="C4" s="74" t="s">
        <v>73</v>
      </c>
      <c r="D4" s="74" t="s">
        <v>74</v>
      </c>
      <c r="E4" s="74" t="s">
        <v>45</v>
      </c>
      <c r="F4" s="74"/>
      <c r="G4" s="74" t="s">
        <v>75</v>
      </c>
      <c r="H4" s="73" t="s">
        <v>76</v>
      </c>
      <c r="I4" s="74" t="s">
        <v>77</v>
      </c>
      <c r="J4" s="97" t="s">
        <v>78</v>
      </c>
      <c r="K4" s="74" t="s">
        <v>79</v>
      </c>
    </row>
    <row r="5" spans="1:11" ht="21" x14ac:dyDescent="0.25">
      <c r="A5" s="72"/>
      <c r="B5" s="73"/>
      <c r="C5" s="73"/>
      <c r="D5" s="74"/>
      <c r="E5" s="16" t="s">
        <v>46</v>
      </c>
      <c r="F5" s="16" t="s">
        <v>80</v>
      </c>
      <c r="G5" s="73"/>
      <c r="H5" s="73"/>
      <c r="I5" s="74"/>
      <c r="J5" s="98"/>
      <c r="K5" s="74"/>
    </row>
    <row r="6" spans="1:11" ht="88.5" customHeight="1" x14ac:dyDescent="0.25">
      <c r="A6" s="75" t="s">
        <v>81</v>
      </c>
      <c r="B6" s="1" t="str">
        <f>'EVALUACION DEL RIESGO'!B6</f>
        <v>A1</v>
      </c>
      <c r="C6" s="18" t="s">
        <v>19</v>
      </c>
      <c r="D6" s="18" t="s">
        <v>19</v>
      </c>
      <c r="E6" s="25" t="str">
        <f>'EVALUACION DEL RIESGO'!Q6</f>
        <v>Se mantiene en la zona de riesgo</v>
      </c>
      <c r="F6" s="7" t="s">
        <v>53</v>
      </c>
      <c r="G6" s="76" t="s">
        <v>82</v>
      </c>
      <c r="H6" s="94" t="s">
        <v>83</v>
      </c>
      <c r="I6" s="95" t="s">
        <v>84</v>
      </c>
      <c r="J6" s="33" t="s">
        <v>85</v>
      </c>
      <c r="K6" s="96" t="s">
        <v>86</v>
      </c>
    </row>
    <row r="7" spans="1:11" ht="34.5" x14ac:dyDescent="0.25">
      <c r="A7" s="75"/>
      <c r="B7" s="1" t="str">
        <f>'EVALUACION DEL RIESGO'!B7</f>
        <v>A2</v>
      </c>
      <c r="C7" s="18" t="s">
        <v>19</v>
      </c>
      <c r="D7" s="18" t="s">
        <v>19</v>
      </c>
      <c r="E7" s="25" t="str">
        <f>'EVALUACION DEL RIESGO'!Q7</f>
        <v>Se mantiene en la zona de riesgo</v>
      </c>
      <c r="F7" s="7" t="s">
        <v>56</v>
      </c>
      <c r="G7" s="76"/>
      <c r="H7" s="94"/>
      <c r="I7" s="95"/>
      <c r="J7" s="33" t="s">
        <v>85</v>
      </c>
      <c r="K7" s="96"/>
    </row>
    <row r="8" spans="1:11" ht="23" x14ac:dyDescent="0.25">
      <c r="A8" s="75"/>
      <c r="B8" s="1" t="str">
        <f>'EVALUACION DEL RIESGO'!B8</f>
        <v>A3</v>
      </c>
      <c r="C8" s="19" t="str">
        <f>'IDENTIFICACION Y ANALISIS'!L8</f>
        <v xml:space="preserve">ZONA DE RIESGO ALTA </v>
      </c>
      <c r="D8" s="18" t="s">
        <v>58</v>
      </c>
      <c r="E8" s="25" t="str">
        <f>'EVALUACION DEL RIESGO'!Q8</f>
        <v>Cambia la evaluación antes de controles</v>
      </c>
      <c r="F8" s="7" t="s">
        <v>56</v>
      </c>
      <c r="G8" s="76"/>
      <c r="H8" s="94"/>
      <c r="I8" s="95"/>
      <c r="J8" s="33" t="s">
        <v>85</v>
      </c>
      <c r="K8" s="96"/>
    </row>
    <row r="9" spans="1:11" ht="44.25" customHeight="1" x14ac:dyDescent="0.25">
      <c r="A9" s="75"/>
      <c r="B9" s="1" t="str">
        <f>'EVALUACION DEL RIESGO'!B9</f>
        <v>O1</v>
      </c>
      <c r="C9" s="19" t="str">
        <f>'IDENTIFICACION Y ANALISIS'!L9</f>
        <v xml:space="preserve">ZONA DE RIESGO ALTA </v>
      </c>
      <c r="D9" s="18" t="s">
        <v>58</v>
      </c>
      <c r="E9" s="25" t="str">
        <f>'EVALUACION DEL RIESGO'!Q9</f>
        <v>Cambia la evaluación antes de controles</v>
      </c>
      <c r="F9" s="7" t="s">
        <v>56</v>
      </c>
      <c r="G9" s="46" t="s">
        <v>87</v>
      </c>
      <c r="H9" s="21" t="s">
        <v>88</v>
      </c>
      <c r="I9" s="6" t="s">
        <v>89</v>
      </c>
      <c r="J9" s="33" t="s">
        <v>85</v>
      </c>
      <c r="K9" s="34" t="s">
        <v>90</v>
      </c>
    </row>
    <row r="10" spans="1:11" ht="44.25" customHeight="1" x14ac:dyDescent="0.25">
      <c r="A10" s="75"/>
      <c r="B10" s="1" t="s">
        <v>114</v>
      </c>
      <c r="C10" s="19" t="str">
        <f>'IDENTIFICACION Y ANALISIS'!L10</f>
        <v>ZONA DE RIESGO MODERADA</v>
      </c>
      <c r="D10" s="18" t="s">
        <v>19</v>
      </c>
      <c r="E10" s="25" t="str">
        <f>'EVALUACION DEL RIESGO'!Q10</f>
        <v>Se mantiene en la zona de riesgo</v>
      </c>
      <c r="F10" s="7" t="s">
        <v>53</v>
      </c>
      <c r="G10" s="46" t="s">
        <v>121</v>
      </c>
      <c r="H10" s="21" t="s">
        <v>83</v>
      </c>
      <c r="I10" s="6" t="s">
        <v>89</v>
      </c>
      <c r="J10" s="33" t="s">
        <v>85</v>
      </c>
      <c r="K10" s="34" t="s">
        <v>122</v>
      </c>
    </row>
    <row r="11" spans="1:11" ht="57" customHeight="1" x14ac:dyDescent="0.25">
      <c r="A11" s="75"/>
      <c r="B11" s="1" t="s">
        <v>60</v>
      </c>
      <c r="C11" s="18" t="s">
        <v>19</v>
      </c>
      <c r="D11" s="18" t="s">
        <v>19</v>
      </c>
      <c r="E11" s="25" t="str">
        <f>'EVALUACION DEL RIESGO'!Q11</f>
        <v>Se mantiene en la zona de riesgo</v>
      </c>
      <c r="F11" s="7" t="s">
        <v>56</v>
      </c>
      <c r="G11" s="47" t="s">
        <v>107</v>
      </c>
      <c r="H11" s="21" t="s">
        <v>83</v>
      </c>
      <c r="I11" s="6" t="s">
        <v>89</v>
      </c>
      <c r="J11" s="33" t="s">
        <v>85</v>
      </c>
      <c r="K11" s="49" t="s">
        <v>108</v>
      </c>
    </row>
    <row r="12" spans="1:11" ht="13" x14ac:dyDescent="0.25">
      <c r="A12" s="45"/>
      <c r="B12" s="35"/>
      <c r="C12" s="36"/>
      <c r="D12" s="36"/>
      <c r="E12" s="37"/>
      <c r="F12" s="38"/>
      <c r="G12" s="37"/>
      <c r="H12" s="39"/>
      <c r="I12" s="40"/>
    </row>
    <row r="13" spans="1:11" ht="13" x14ac:dyDescent="0.3">
      <c r="A13" s="15" t="s">
        <v>91</v>
      </c>
      <c r="B13" s="71" t="s">
        <v>92</v>
      </c>
      <c r="C13" s="71"/>
      <c r="D13" s="71"/>
      <c r="E13" s="71"/>
      <c r="F13" s="71"/>
      <c r="G13" s="71"/>
      <c r="H13" s="71" t="s">
        <v>93</v>
      </c>
      <c r="I13" s="71"/>
    </row>
    <row r="14" spans="1:11" ht="13" x14ac:dyDescent="0.3">
      <c r="A14" s="15" t="s">
        <v>94</v>
      </c>
      <c r="B14" s="71" t="s">
        <v>95</v>
      </c>
      <c r="C14" s="71"/>
      <c r="D14" s="71"/>
      <c r="E14" s="71"/>
      <c r="F14" s="71"/>
      <c r="G14" s="71"/>
      <c r="H14" s="71" t="s">
        <v>88</v>
      </c>
      <c r="I14" s="71"/>
    </row>
    <row r="15" spans="1:11" ht="13" x14ac:dyDescent="0.3">
      <c r="A15" s="15" t="s">
        <v>96</v>
      </c>
      <c r="B15" s="71" t="s">
        <v>95</v>
      </c>
      <c r="C15" s="71"/>
      <c r="D15" s="71"/>
      <c r="E15" s="71"/>
      <c r="F15" s="71"/>
      <c r="G15" s="71"/>
      <c r="H15" s="71" t="s">
        <v>88</v>
      </c>
      <c r="I15" s="71"/>
    </row>
    <row r="16" spans="1:11" ht="13" x14ac:dyDescent="0.3">
      <c r="A16" s="15" t="s">
        <v>97</v>
      </c>
      <c r="B16" s="77">
        <v>45339</v>
      </c>
      <c r="C16" s="78"/>
    </row>
    <row r="18" spans="1:9" x14ac:dyDescent="0.25">
      <c r="A18" s="79" t="s">
        <v>98</v>
      </c>
      <c r="B18" s="79"/>
      <c r="C18" s="79"/>
      <c r="D18" s="79"/>
      <c r="E18" s="79"/>
      <c r="F18" s="79"/>
      <c r="G18" s="79"/>
      <c r="H18" s="79"/>
      <c r="I18" s="79"/>
    </row>
    <row r="19" spans="1:9" x14ac:dyDescent="0.25">
      <c r="A19" s="79" t="s">
        <v>99</v>
      </c>
      <c r="B19" s="79"/>
      <c r="C19" s="79"/>
      <c r="D19" s="79"/>
      <c r="E19" s="79"/>
      <c r="F19" s="79" t="s">
        <v>100</v>
      </c>
      <c r="G19" s="79"/>
      <c r="H19" s="79"/>
      <c r="I19" s="79"/>
    </row>
    <row r="20" spans="1:9" x14ac:dyDescent="0.25">
      <c r="A20" s="80" t="s">
        <v>101</v>
      </c>
      <c r="B20" s="80"/>
      <c r="C20" s="80"/>
      <c r="D20" s="80"/>
      <c r="E20" s="80"/>
      <c r="F20" s="81">
        <v>43920</v>
      </c>
      <c r="G20" s="80"/>
      <c r="H20" s="80"/>
      <c r="I20" s="80"/>
    </row>
    <row r="21" spans="1:9" ht="35.25" customHeight="1" x14ac:dyDescent="0.25">
      <c r="A21" s="82" t="s">
        <v>102</v>
      </c>
      <c r="B21" s="83"/>
      <c r="C21" s="83"/>
      <c r="D21" s="83"/>
      <c r="E21" s="84"/>
      <c r="F21" s="85">
        <v>45031</v>
      </c>
      <c r="G21" s="86"/>
      <c r="H21" s="86"/>
      <c r="I21" s="87"/>
    </row>
    <row r="22" spans="1:9" ht="12.5" customHeight="1" x14ac:dyDescent="0.25">
      <c r="A22" s="82" t="s">
        <v>109</v>
      </c>
      <c r="B22" s="83"/>
      <c r="C22" s="83"/>
      <c r="D22" s="83"/>
      <c r="E22" s="84"/>
      <c r="F22" s="85">
        <v>45178</v>
      </c>
      <c r="G22" s="86"/>
      <c r="H22" s="86"/>
      <c r="I22" s="87"/>
    </row>
    <row r="23" spans="1:9" x14ac:dyDescent="0.25">
      <c r="A23" s="82" t="s">
        <v>123</v>
      </c>
      <c r="B23" s="83"/>
      <c r="C23" s="83"/>
      <c r="D23" s="83"/>
      <c r="E23" s="84"/>
      <c r="F23" s="85">
        <v>45339</v>
      </c>
      <c r="G23" s="86"/>
      <c r="H23" s="86"/>
      <c r="I23" s="87"/>
    </row>
    <row r="24" spans="1:9" x14ac:dyDescent="0.25">
      <c r="A24" s="82"/>
      <c r="B24" s="83"/>
      <c r="C24" s="83"/>
      <c r="D24" s="83"/>
      <c r="E24" s="84"/>
      <c r="F24" s="85"/>
      <c r="G24" s="86"/>
      <c r="H24" s="86"/>
      <c r="I24" s="87"/>
    </row>
    <row r="25" spans="1:9" x14ac:dyDescent="0.25">
      <c r="A25" s="88"/>
      <c r="B25" s="88"/>
      <c r="C25" s="88"/>
      <c r="D25" s="88"/>
      <c r="E25" s="88"/>
      <c r="F25" s="88"/>
      <c r="G25" s="88"/>
      <c r="H25" s="88"/>
      <c r="I25" s="88"/>
    </row>
    <row r="26" spans="1:9" x14ac:dyDescent="0.25">
      <c r="A26" s="88"/>
      <c r="B26" s="88"/>
      <c r="C26" s="88"/>
      <c r="D26" s="88"/>
      <c r="E26" s="88"/>
      <c r="F26" s="88"/>
      <c r="G26" s="88"/>
      <c r="H26" s="88"/>
      <c r="I26" s="88"/>
    </row>
    <row r="27" spans="1:9" x14ac:dyDescent="0.25">
      <c r="A27" s="88"/>
      <c r="B27" s="88"/>
      <c r="C27" s="88"/>
      <c r="D27" s="88"/>
      <c r="E27" s="88"/>
      <c r="F27" s="88"/>
      <c r="G27" s="88"/>
      <c r="H27" s="88"/>
      <c r="I27" s="88"/>
    </row>
    <row r="28" spans="1:9" x14ac:dyDescent="0.25">
      <c r="A28" s="88"/>
      <c r="B28" s="88"/>
      <c r="C28" s="88"/>
      <c r="D28" s="88"/>
      <c r="E28" s="88"/>
      <c r="F28" s="88"/>
      <c r="G28" s="88"/>
      <c r="H28" s="88"/>
      <c r="I28" s="88"/>
    </row>
    <row r="29" spans="1:9" x14ac:dyDescent="0.25">
      <c r="A29" s="88"/>
      <c r="B29" s="88"/>
      <c r="C29" s="88"/>
      <c r="D29" s="88"/>
      <c r="E29" s="88"/>
      <c r="F29" s="88"/>
      <c r="G29" s="88"/>
      <c r="H29" s="88"/>
      <c r="I29" s="88"/>
    </row>
    <row r="30" spans="1:9" x14ac:dyDescent="0.25">
      <c r="A30" s="88"/>
      <c r="B30" s="88"/>
      <c r="C30" s="88"/>
      <c r="D30" s="88"/>
      <c r="E30" s="88"/>
      <c r="F30" s="88"/>
      <c r="G30" s="88"/>
      <c r="H30" s="88"/>
      <c r="I30" s="88"/>
    </row>
    <row r="31" spans="1:9" x14ac:dyDescent="0.25">
      <c r="A31" s="88"/>
      <c r="B31" s="88"/>
      <c r="C31" s="88"/>
      <c r="D31" s="88"/>
      <c r="E31" s="88"/>
      <c r="F31" s="88"/>
      <c r="G31" s="88"/>
      <c r="H31" s="88"/>
      <c r="I31" s="88"/>
    </row>
    <row r="32" spans="1:9" x14ac:dyDescent="0.25">
      <c r="A32" s="88"/>
      <c r="B32" s="88"/>
      <c r="C32" s="88"/>
      <c r="D32" s="88"/>
      <c r="E32" s="88"/>
      <c r="F32" s="88"/>
      <c r="G32" s="88"/>
      <c r="H32" s="88"/>
      <c r="I32" s="88"/>
    </row>
  </sheetData>
  <mergeCells count="56">
    <mergeCell ref="H6:H8"/>
    <mergeCell ref="I6:I8"/>
    <mergeCell ref="K6:K8"/>
    <mergeCell ref="J4:J5"/>
    <mergeCell ref="K4:K5"/>
    <mergeCell ref="B1:G3"/>
    <mergeCell ref="A1:A3"/>
    <mergeCell ref="H1:I1"/>
    <mergeCell ref="H2:I2"/>
    <mergeCell ref="H3:I3"/>
    <mergeCell ref="A30:E30"/>
    <mergeCell ref="F30:I30"/>
    <mergeCell ref="A31:E31"/>
    <mergeCell ref="F31:I31"/>
    <mergeCell ref="A32:E32"/>
    <mergeCell ref="F32:I32"/>
    <mergeCell ref="A27:E27"/>
    <mergeCell ref="F27:I27"/>
    <mergeCell ref="A28:E28"/>
    <mergeCell ref="F28:I28"/>
    <mergeCell ref="A29:E29"/>
    <mergeCell ref="F29:I29"/>
    <mergeCell ref="A24:E24"/>
    <mergeCell ref="F24:I24"/>
    <mergeCell ref="A25:E25"/>
    <mergeCell ref="F25:I25"/>
    <mergeCell ref="A26:E26"/>
    <mergeCell ref="F26:I26"/>
    <mergeCell ref="A21:E21"/>
    <mergeCell ref="F21:I21"/>
    <mergeCell ref="A22:E22"/>
    <mergeCell ref="F22:I22"/>
    <mergeCell ref="A23:E23"/>
    <mergeCell ref="F23:I23"/>
    <mergeCell ref="B16:C16"/>
    <mergeCell ref="A18:I18"/>
    <mergeCell ref="A19:E19"/>
    <mergeCell ref="F19:I19"/>
    <mergeCell ref="A20:E20"/>
    <mergeCell ref="F20:I20"/>
    <mergeCell ref="B15:G15"/>
    <mergeCell ref="H15:I15"/>
    <mergeCell ref="A4:A5"/>
    <mergeCell ref="B4:B5"/>
    <mergeCell ref="C4:C5"/>
    <mergeCell ref="D4:D5"/>
    <mergeCell ref="E4:F4"/>
    <mergeCell ref="G4:G5"/>
    <mergeCell ref="H4:H5"/>
    <mergeCell ref="I4:I5"/>
    <mergeCell ref="B13:G13"/>
    <mergeCell ref="H13:I13"/>
    <mergeCell ref="B14:G14"/>
    <mergeCell ref="H14:I14"/>
    <mergeCell ref="A6:A11"/>
    <mergeCell ref="G6:G8"/>
  </mergeCells>
  <conditionalFormatting sqref="C6:C7">
    <cfRule type="cellIs" dxfId="13" priority="9" stopIfTrue="1" operator="equal">
      <formula>"ZONA DE RIESGO EXTREMA"</formula>
    </cfRule>
    <cfRule type="cellIs" dxfId="12" priority="10" stopIfTrue="1" operator="equal">
      <formula>"ZONA DE RIESGO ALTA"</formula>
    </cfRule>
    <cfRule type="cellIs" dxfId="11" priority="11" stopIfTrue="1" operator="equal">
      <formula>"ZONA DE RIESGO MODERADA"</formula>
    </cfRule>
    <cfRule type="cellIs" dxfId="10" priority="12" stopIfTrue="1" operator="equal">
      <formula>"ZONA DE RIESGO BAJA"</formula>
    </cfRule>
  </conditionalFormatting>
  <conditionalFormatting sqref="C11">
    <cfRule type="cellIs" dxfId="9" priority="5" stopIfTrue="1" operator="equal">
      <formula>"ZONA DE RIESGO EXTREMA"</formula>
    </cfRule>
    <cfRule type="cellIs" dxfId="8" priority="6" stopIfTrue="1" operator="equal">
      <formula>"ZONA DE RIESGO ALTA"</formula>
    </cfRule>
    <cfRule type="cellIs" dxfId="7" priority="7" stopIfTrue="1" operator="equal">
      <formula>"ZONA DE RIESGO MODERADA"</formula>
    </cfRule>
    <cfRule type="cellIs" dxfId="6" priority="8" stopIfTrue="1" operator="equal">
      <formula>"ZONA DE RIESGO BAJA"</formula>
    </cfRule>
  </conditionalFormatting>
  <conditionalFormatting sqref="D6:D11">
    <cfRule type="cellIs" dxfId="5" priority="1" stopIfTrue="1" operator="equal">
      <formula>"ZONA DE RIESGO EXTREMA"</formula>
    </cfRule>
    <cfRule type="cellIs" dxfId="4" priority="2" stopIfTrue="1" operator="equal">
      <formula>"ZONA DE RIESGO ALTA"</formula>
    </cfRule>
    <cfRule type="cellIs" dxfId="3" priority="3" stopIfTrue="1" operator="equal">
      <formula>"ZONA DE RIESGO MODERADA"</formula>
    </cfRule>
    <cfRule type="cellIs" dxfId="2" priority="4" stopIfTrue="1" operator="equal">
      <formula>"ZONA DE RIESGO BAJA"</formula>
    </cfRule>
  </conditionalFormatting>
  <conditionalFormatting sqref="E12:G12 E6:E11">
    <cfRule type="cellIs" dxfId="1" priority="53" stopIfTrue="1" operator="equal">
      <formula>"Se mantiene en la zona de riesgo"</formula>
    </cfRule>
    <cfRule type="cellIs" dxfId="0" priority="54" stopIfTrue="1" operator="equal">
      <formula>"Cambia la evaluación antes de controles"</formula>
    </cfRule>
  </conditionalFormatting>
  <dataValidations count="2">
    <dataValidation allowBlank="1" showInputMessage="1" showErrorMessage="1" promptTitle="EVENTO INCIERTO" prompt="Escriba AQUI el evento incierto, positivo o negativo que se pueda presentar motivado por la FORTALEZA, OPORTUNIDAD, DEBILIDAD o AMENAZA" sqref="G12" xr:uid="{00000000-0002-0000-0200-000000000000}"/>
    <dataValidation type="list" allowBlank="1" showInputMessage="1" showErrorMessage="1" sqref="F6:F11" xr:uid="{41C097C6-31AA-4717-BE87-E3AABE245985}">
      <formula1>$E$53:$E$57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8" ma:contentTypeDescription="Crear nuevo documento." ma:contentTypeScope="" ma:versionID="11e607046d3e504093642e98fe09ae40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57445f972dc4237dc4cdc5be3be33799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/>
        <AccountId xsi:nil="true"/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827BB1-F622-40FC-B446-8CAB22ACC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5988-2876-44c7-abc0-1bdffd82a190"/>
    <ds:schemaRef ds:uri="ec0a869d-cec4-4f9f-ad5f-6abe3d0f0a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72E795-4B0F-4F9C-8136-2817F89F3CC5}">
  <ds:schemaRefs>
    <ds:schemaRef ds:uri="http://schemas.microsoft.com/office/2006/metadata/properties"/>
    <ds:schemaRef ds:uri="http://schemas.microsoft.com/office/infopath/2007/PartnerControls"/>
    <ds:schemaRef ds:uri="ec0a869d-cec4-4f9f-ad5f-6abe3d0f0ae2"/>
    <ds:schemaRef ds:uri="25c15988-2876-44c7-abc0-1bdffd82a190"/>
  </ds:schemaRefs>
</ds:datastoreItem>
</file>

<file path=customXml/itemProps3.xml><?xml version="1.0" encoding="utf-8"?>
<ds:datastoreItem xmlns:ds="http://schemas.openxmlformats.org/officeDocument/2006/customXml" ds:itemID="{BACA8C65-01DB-447F-817C-293694D50E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IDENTIFICACION Y ANALISIS</vt:lpstr>
      <vt:lpstr>EVALUACION DEL RIESGO</vt:lpstr>
      <vt:lpstr>TRATAMIENTO DEL RIESGO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Alba Marin - TNE</cp:lastModifiedBy>
  <cp:revision/>
  <dcterms:created xsi:type="dcterms:W3CDTF">2018-07-19T12:47:44Z</dcterms:created>
  <dcterms:modified xsi:type="dcterms:W3CDTF">2025-03-15T21:25:08Z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Order">
    <vt:r8>646900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