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D:\Documents\Desktop\SGI-Q\DOCUMENTO INTEGRAL\PELIGROS Y RIESGOS\"/>
    </mc:Choice>
  </mc:AlternateContent>
  <xr:revisionPtr revIDLastSave="0" documentId="13_ncr:1_{779C2719-7DE8-4B1F-8EC3-DA8CA9CA527D}" xr6:coauthVersionLast="43" xr6:coauthVersionMax="43" xr10:uidLastSave="{00000000-0000-0000-0000-000000000000}"/>
  <bookViews>
    <workbookView xWindow="-120" yWindow="-120" windowWidth="29040" windowHeight="15840" firstSheet="2" activeTab="5" xr2:uid="{00000000-000D-0000-FFFF-FFFF00000000}"/>
  </bookViews>
  <sheets>
    <sheet name="Oficina" sheetId="1" state="hidden" r:id="rId1"/>
    <sheet name="Transporte Especial" sheetId="3" state="hidden" r:id="rId2"/>
    <sheet name="Oficina " sheetId="4" r:id="rId3"/>
    <sheet name="Transporte Especial " sheetId="5" r:id="rId4"/>
    <sheet name="Oficina 2021-2022" sheetId="7" r:id="rId5"/>
    <sheet name="Transporte Especial 2021-2022" sheetId="6" r:id="rId6"/>
    <sheet name="Seguridad Vial 2022-2023" sheetId="8" r:id="rId7"/>
  </sheets>
  <definedNames>
    <definedName name="_xlnm._FilterDatabase" localSheetId="0" hidden="1">Oficina!$A$3:$AC$112</definedName>
    <definedName name="_xlnm._FilterDatabase" localSheetId="2" hidden="1">'Oficina '!$C$4:$AE$86</definedName>
    <definedName name="_xlnm._FilterDatabase" localSheetId="4" hidden="1">'Oficina 2021-2022'!$C$4:$AE$87</definedName>
    <definedName name="_xlnm._FilterDatabase" localSheetId="6" hidden="1">'Seguridad Vial 2022-2023'!$C$5:$AE$50</definedName>
    <definedName name="_xlnm._FilterDatabase" localSheetId="1" hidden="1">'Transporte Especial'!$A$3:$AA$148</definedName>
    <definedName name="_xlnm._FilterDatabase" localSheetId="3" hidden="1">'Transporte Especial '!$C$5:$AE$66</definedName>
    <definedName name="_xlnm._FilterDatabase" localSheetId="5" hidden="1">'Transporte Especial 2021-2022'!$C$5:$AE$66</definedName>
    <definedName name="_xlnm.Print_Area" localSheetId="0">Oficina!$A$1:$AC$112</definedName>
    <definedName name="_xlnm.Print_Area" localSheetId="2">'Oficina '!$A$1:$AE$86</definedName>
    <definedName name="_xlnm.Print_Area" localSheetId="4">'Oficina 2021-2022'!$A$1:$AE$92</definedName>
    <definedName name="_xlnm.Print_Area" localSheetId="6">'Seguridad Vial 2022-2023'!$A$1:$AE$50</definedName>
    <definedName name="_xlnm.Print_Area" localSheetId="1">'Transporte Especial'!$A$1:$AA$148</definedName>
    <definedName name="_xlnm.Print_Area" localSheetId="3">'Transporte Especial '!$A$1:$AE$66</definedName>
    <definedName name="_xlnm.Print_Area" localSheetId="5">'Transporte Especial 2021-2022'!$A$1:$AE$72</definedName>
    <definedName name="_xlnm.Print_Titles" localSheetId="6">'Seguridad Vial 2022-2023'!$1:$5</definedName>
    <definedName name="_xlnm.Print_Titles" localSheetId="1">'Transporte Especial'!$1:$3</definedName>
    <definedName name="_xlnm.Print_Titles" localSheetId="3">'Transporte Especial '!$1:$5</definedName>
    <definedName name="_xlnm.Print_Titles" localSheetId="5">'Transporte Especial 2021-2022'!$1:$5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0" i="8" l="1"/>
  <c r="R50" i="8" s="1"/>
  <c r="O45" i="8"/>
  <c r="R45" i="8" s="1"/>
  <c r="O48" i="8"/>
  <c r="R48" i="8" s="1"/>
  <c r="O27" i="8"/>
  <c r="R27" i="8" s="1"/>
  <c r="O47" i="8"/>
  <c r="R47" i="8" s="1"/>
  <c r="O41" i="8"/>
  <c r="R41" i="8" s="1"/>
  <c r="O40" i="8"/>
  <c r="R40" i="8" s="1"/>
  <c r="O34" i="8"/>
  <c r="R34" i="8" s="1"/>
  <c r="O39" i="8"/>
  <c r="R39" i="8" s="1"/>
  <c r="O33" i="8"/>
  <c r="R33" i="8" s="1"/>
  <c r="O23" i="8"/>
  <c r="R23" i="8" s="1"/>
  <c r="O43" i="8"/>
  <c r="R43" i="8" s="1"/>
  <c r="O37" i="8"/>
  <c r="R37" i="8" s="1"/>
  <c r="O36" i="8"/>
  <c r="R36" i="8" s="1"/>
  <c r="O29" i="8"/>
  <c r="R29" i="8" s="1"/>
  <c r="O42" i="8"/>
  <c r="R42" i="8" s="1"/>
  <c r="O35" i="8"/>
  <c r="R35" i="8" s="1"/>
  <c r="O28" i="8"/>
  <c r="R28" i="8" s="1"/>
  <c r="O46" i="8"/>
  <c r="R46" i="8" s="1"/>
  <c r="O25" i="8"/>
  <c r="R25" i="8" s="1"/>
  <c r="O44" i="8"/>
  <c r="R44" i="8" s="1"/>
  <c r="O26" i="8"/>
  <c r="R26" i="8" s="1"/>
  <c r="O30" i="8"/>
  <c r="R30" i="8" s="1"/>
  <c r="O49" i="8"/>
  <c r="R49" i="8" s="1"/>
  <c r="O31" i="8"/>
  <c r="R31" i="8" s="1"/>
  <c r="O38" i="8"/>
  <c r="R38" i="8" s="1"/>
  <c r="O22" i="8"/>
  <c r="R22" i="8" s="1"/>
  <c r="O13" i="8"/>
  <c r="R13" i="8" s="1"/>
  <c r="S13" i="8" s="1"/>
  <c r="O7" i="8"/>
  <c r="P7" i="8" s="1"/>
  <c r="O8" i="8"/>
  <c r="P8" i="8" s="1"/>
  <c r="O9" i="8"/>
  <c r="P9" i="8" s="1"/>
  <c r="O10" i="8"/>
  <c r="P10" i="8" s="1"/>
  <c r="O11" i="8"/>
  <c r="P11" i="8" s="1"/>
  <c r="O12" i="8"/>
  <c r="P12" i="8" s="1"/>
  <c r="O14" i="8"/>
  <c r="P14" i="8" s="1"/>
  <c r="O15" i="8"/>
  <c r="P15" i="8" s="1"/>
  <c r="O16" i="8"/>
  <c r="P16" i="8" s="1"/>
  <c r="O17" i="8"/>
  <c r="P17" i="8" s="1"/>
  <c r="O18" i="8"/>
  <c r="P18" i="8" s="1"/>
  <c r="O19" i="8"/>
  <c r="P19" i="8" s="1"/>
  <c r="O20" i="8"/>
  <c r="P20" i="8" s="1"/>
  <c r="O21" i="8"/>
  <c r="P21" i="8" s="1"/>
  <c r="R21" i="8"/>
  <c r="S21" i="8" s="1"/>
  <c r="O24" i="8"/>
  <c r="P24" i="8" s="1"/>
  <c r="O32" i="8"/>
  <c r="P32" i="8" s="1"/>
  <c r="O6" i="8"/>
  <c r="R6" i="8" s="1"/>
  <c r="O6" i="6"/>
  <c r="R19" i="8" l="1"/>
  <c r="S19" i="8" s="1"/>
  <c r="T19" i="8"/>
  <c r="R15" i="8"/>
  <c r="S15" i="8" s="1"/>
  <c r="R32" i="8"/>
  <c r="S32" i="8" s="1"/>
  <c r="T21" i="8"/>
  <c r="R18" i="8"/>
  <c r="S18" i="8" s="1"/>
  <c r="T15" i="8"/>
  <c r="R11" i="8"/>
  <c r="S11" i="8" s="1"/>
  <c r="P22" i="8"/>
  <c r="P38" i="8"/>
  <c r="P31" i="8"/>
  <c r="P49" i="8"/>
  <c r="P30" i="8"/>
  <c r="P26" i="8"/>
  <c r="P44" i="8"/>
  <c r="P25" i="8"/>
  <c r="P46" i="8"/>
  <c r="P28" i="8"/>
  <c r="P35" i="8"/>
  <c r="P42" i="8"/>
  <c r="P29" i="8"/>
  <c r="P36" i="8"/>
  <c r="P37" i="8"/>
  <c r="T32" i="8"/>
  <c r="P13" i="8"/>
  <c r="T11" i="8"/>
  <c r="R24" i="8"/>
  <c r="S24" i="8" s="1"/>
  <c r="R10" i="8"/>
  <c r="S10" i="8" s="1"/>
  <c r="P23" i="8"/>
  <c r="P33" i="8"/>
  <c r="P39" i="8"/>
  <c r="P34" i="8"/>
  <c r="P40" i="8"/>
  <c r="P41" i="8"/>
  <c r="P47" i="8"/>
  <c r="P27" i="8"/>
  <c r="P48" i="8"/>
  <c r="P45" i="8"/>
  <c r="P50" i="8"/>
  <c r="T50" i="8"/>
  <c r="S50" i="8"/>
  <c r="T45" i="8"/>
  <c r="S45" i="8"/>
  <c r="T48" i="8"/>
  <c r="S48" i="8"/>
  <c r="T27" i="8"/>
  <c r="S27" i="8"/>
  <c r="T47" i="8"/>
  <c r="S47" i="8"/>
  <c r="T41" i="8"/>
  <c r="S41" i="8"/>
  <c r="T40" i="8"/>
  <c r="S40" i="8"/>
  <c r="T34" i="8"/>
  <c r="S34" i="8"/>
  <c r="T39" i="8"/>
  <c r="S39" i="8"/>
  <c r="T33" i="8"/>
  <c r="S33" i="8"/>
  <c r="T23" i="8"/>
  <c r="S23" i="8"/>
  <c r="T43" i="8"/>
  <c r="S43" i="8"/>
  <c r="P43" i="8"/>
  <c r="T37" i="8"/>
  <c r="S37" i="8"/>
  <c r="T36" i="8"/>
  <c r="S36" i="8"/>
  <c r="T29" i="8"/>
  <c r="S29" i="8"/>
  <c r="T42" i="8"/>
  <c r="S42" i="8"/>
  <c r="T35" i="8"/>
  <c r="S35" i="8"/>
  <c r="T28" i="8"/>
  <c r="S28" i="8"/>
  <c r="T46" i="8"/>
  <c r="S46" i="8"/>
  <c r="T25" i="8"/>
  <c r="S25" i="8"/>
  <c r="T44" i="8"/>
  <c r="S44" i="8"/>
  <c r="T26" i="8"/>
  <c r="S26" i="8"/>
  <c r="T30" i="8"/>
  <c r="S30" i="8"/>
  <c r="T49" i="8"/>
  <c r="S49" i="8"/>
  <c r="T31" i="8"/>
  <c r="S31" i="8"/>
  <c r="T38" i="8"/>
  <c r="S38" i="8"/>
  <c r="T22" i="8"/>
  <c r="S22" i="8"/>
  <c r="R20" i="8"/>
  <c r="T18" i="8"/>
  <c r="R17" i="8"/>
  <c r="R16" i="8"/>
  <c r="R14" i="8"/>
  <c r="T13" i="8"/>
  <c r="R12" i="8"/>
  <c r="S12" i="8" s="1"/>
  <c r="T10" i="8"/>
  <c r="R9" i="8"/>
  <c r="R8" i="8"/>
  <c r="S8" i="8" s="1"/>
  <c r="R7" i="8"/>
  <c r="P6" i="8"/>
  <c r="T6" i="8"/>
  <c r="S6" i="8"/>
  <c r="T24" i="8" l="1"/>
  <c r="S20" i="8"/>
  <c r="T20" i="8"/>
  <c r="S17" i="8"/>
  <c r="T17" i="8"/>
  <c r="S16" i="8"/>
  <c r="T16" i="8"/>
  <c r="S14" i="8"/>
  <c r="T14" i="8"/>
  <c r="T12" i="8"/>
  <c r="S9" i="8"/>
  <c r="T9" i="8"/>
  <c r="T8" i="8"/>
  <c r="S7" i="8"/>
  <c r="T7" i="8"/>
  <c r="R5" i="7" l="1"/>
  <c r="O6" i="7"/>
  <c r="P6" i="7" s="1"/>
  <c r="R6" i="7" l="1"/>
  <c r="O8" i="6"/>
  <c r="S6" i="7" l="1"/>
  <c r="T6" i="7"/>
  <c r="O87" i="7"/>
  <c r="R87" i="7" s="1"/>
  <c r="T87" i="7" s="1"/>
  <c r="O86" i="7"/>
  <c r="P86" i="7" s="1"/>
  <c r="P85" i="7"/>
  <c r="O85" i="7"/>
  <c r="R85" i="7" s="1"/>
  <c r="T85" i="7" s="1"/>
  <c r="O84" i="7"/>
  <c r="P84" i="7" s="1"/>
  <c r="O83" i="7"/>
  <c r="R83" i="7" s="1"/>
  <c r="T83" i="7" s="1"/>
  <c r="O82" i="7"/>
  <c r="P82" i="7" s="1"/>
  <c r="P81" i="7"/>
  <c r="O81" i="7"/>
  <c r="R81" i="7" s="1"/>
  <c r="T81" i="7" s="1"/>
  <c r="O80" i="7"/>
  <c r="P80" i="7" s="1"/>
  <c r="O79" i="7"/>
  <c r="R79" i="7" s="1"/>
  <c r="T79" i="7" s="1"/>
  <c r="O78" i="7"/>
  <c r="P78" i="7" s="1"/>
  <c r="P77" i="7"/>
  <c r="O77" i="7"/>
  <c r="R77" i="7" s="1"/>
  <c r="T77" i="7" s="1"/>
  <c r="O76" i="7"/>
  <c r="P76" i="7" s="1"/>
  <c r="O75" i="7"/>
  <c r="R75" i="7" s="1"/>
  <c r="T75" i="7" s="1"/>
  <c r="O74" i="7"/>
  <c r="P74" i="7" s="1"/>
  <c r="P73" i="7"/>
  <c r="O73" i="7"/>
  <c r="R73" i="7" s="1"/>
  <c r="T73" i="7" s="1"/>
  <c r="O72" i="7"/>
  <c r="P72" i="7" s="1"/>
  <c r="O71" i="7"/>
  <c r="R71" i="7" s="1"/>
  <c r="T71" i="7" s="1"/>
  <c r="O70" i="7"/>
  <c r="P70" i="7" s="1"/>
  <c r="P69" i="7"/>
  <c r="O69" i="7"/>
  <c r="R69" i="7" s="1"/>
  <c r="T69" i="7" s="1"/>
  <c r="O68" i="7"/>
  <c r="P68" i="7" s="1"/>
  <c r="O67" i="7"/>
  <c r="R67" i="7" s="1"/>
  <c r="T67" i="7" s="1"/>
  <c r="O66" i="7"/>
  <c r="P66" i="7" s="1"/>
  <c r="P65" i="7"/>
  <c r="O65" i="7"/>
  <c r="R65" i="7" s="1"/>
  <c r="T65" i="7" s="1"/>
  <c r="O64" i="7"/>
  <c r="P64" i="7" s="1"/>
  <c r="O63" i="7"/>
  <c r="R63" i="7" s="1"/>
  <c r="T63" i="7" s="1"/>
  <c r="O62" i="7"/>
  <c r="P62" i="7" s="1"/>
  <c r="P61" i="7"/>
  <c r="O61" i="7"/>
  <c r="R61" i="7" s="1"/>
  <c r="T61" i="7" s="1"/>
  <c r="O60" i="7"/>
  <c r="P60" i="7" s="1"/>
  <c r="O59" i="7"/>
  <c r="R59" i="7" s="1"/>
  <c r="T59" i="7" s="1"/>
  <c r="O58" i="7"/>
  <c r="P58" i="7" s="1"/>
  <c r="P57" i="7"/>
  <c r="O57" i="7"/>
  <c r="R57" i="7" s="1"/>
  <c r="T57" i="7" s="1"/>
  <c r="O56" i="7"/>
  <c r="P56" i="7" s="1"/>
  <c r="O55" i="7"/>
  <c r="R55" i="7" s="1"/>
  <c r="T55" i="7" s="1"/>
  <c r="O54" i="7"/>
  <c r="P54" i="7" s="1"/>
  <c r="P53" i="7"/>
  <c r="O53" i="7"/>
  <c r="R53" i="7" s="1"/>
  <c r="T53" i="7" s="1"/>
  <c r="O52" i="7"/>
  <c r="P52" i="7" s="1"/>
  <c r="O51" i="7"/>
  <c r="R51" i="7" s="1"/>
  <c r="T51" i="7" s="1"/>
  <c r="O50" i="7"/>
  <c r="P50" i="7" s="1"/>
  <c r="P49" i="7"/>
  <c r="O49" i="7"/>
  <c r="R49" i="7" s="1"/>
  <c r="T49" i="7" s="1"/>
  <c r="O48" i="7"/>
  <c r="P48" i="7" s="1"/>
  <c r="O47" i="7"/>
  <c r="R47" i="7" s="1"/>
  <c r="T47" i="7" s="1"/>
  <c r="O46" i="7"/>
  <c r="P46" i="7" s="1"/>
  <c r="O45" i="7"/>
  <c r="P45" i="7" s="1"/>
  <c r="O44" i="7"/>
  <c r="R44" i="7" s="1"/>
  <c r="O43" i="7"/>
  <c r="P43" i="7" s="1"/>
  <c r="P42" i="7"/>
  <c r="O42" i="7"/>
  <c r="R42" i="7" s="1"/>
  <c r="O41" i="7"/>
  <c r="P41" i="7" s="1"/>
  <c r="O40" i="7"/>
  <c r="R40" i="7" s="1"/>
  <c r="O39" i="7"/>
  <c r="P39" i="7" s="1"/>
  <c r="P38" i="7"/>
  <c r="O38" i="7"/>
  <c r="R38" i="7" s="1"/>
  <c r="O37" i="7"/>
  <c r="P37" i="7" s="1"/>
  <c r="O36" i="7"/>
  <c r="R36" i="7" s="1"/>
  <c r="O35" i="7"/>
  <c r="P35" i="7" s="1"/>
  <c r="P34" i="7"/>
  <c r="O34" i="7"/>
  <c r="R34" i="7" s="1"/>
  <c r="O33" i="7"/>
  <c r="P33" i="7" s="1"/>
  <c r="O32" i="7"/>
  <c r="R32" i="7" s="1"/>
  <c r="O31" i="7"/>
  <c r="P31" i="7" s="1"/>
  <c r="P30" i="7"/>
  <c r="O30" i="7"/>
  <c r="R30" i="7" s="1"/>
  <c r="O29" i="7"/>
  <c r="P29" i="7" s="1"/>
  <c r="O28" i="7"/>
  <c r="R28" i="7" s="1"/>
  <c r="O27" i="7"/>
  <c r="P27" i="7" s="1"/>
  <c r="O26" i="7"/>
  <c r="R26" i="7" s="1"/>
  <c r="T26" i="7" s="1"/>
  <c r="O25" i="7"/>
  <c r="P25" i="7" s="1"/>
  <c r="P24" i="7"/>
  <c r="O24" i="7"/>
  <c r="R24" i="7" s="1"/>
  <c r="T24" i="7" s="1"/>
  <c r="O23" i="7"/>
  <c r="P23" i="7" s="1"/>
  <c r="O22" i="7"/>
  <c r="R22" i="7" s="1"/>
  <c r="T22" i="7" s="1"/>
  <c r="O21" i="7"/>
  <c r="P21" i="7" s="1"/>
  <c r="P20" i="7"/>
  <c r="O20" i="7"/>
  <c r="R20" i="7" s="1"/>
  <c r="T20" i="7" s="1"/>
  <c r="O19" i="7"/>
  <c r="P19" i="7" s="1"/>
  <c r="O18" i="7"/>
  <c r="R18" i="7" s="1"/>
  <c r="T18" i="7" s="1"/>
  <c r="O17" i="7"/>
  <c r="P17" i="7" s="1"/>
  <c r="P16" i="7"/>
  <c r="O16" i="7"/>
  <c r="R16" i="7" s="1"/>
  <c r="T16" i="7" s="1"/>
  <c r="O15" i="7"/>
  <c r="P15" i="7" s="1"/>
  <c r="O14" i="7"/>
  <c r="R14" i="7" s="1"/>
  <c r="T14" i="7" s="1"/>
  <c r="O13" i="7"/>
  <c r="P13" i="7" s="1"/>
  <c r="P12" i="7"/>
  <c r="O12" i="7"/>
  <c r="R12" i="7" s="1"/>
  <c r="T12" i="7" s="1"/>
  <c r="O11" i="7"/>
  <c r="P11" i="7" s="1"/>
  <c r="O10" i="7"/>
  <c r="R10" i="7" s="1"/>
  <c r="T10" i="7" s="1"/>
  <c r="O9" i="7"/>
  <c r="P9" i="7" s="1"/>
  <c r="P8" i="7"/>
  <c r="O8" i="7"/>
  <c r="R8" i="7" s="1"/>
  <c r="T8" i="7" s="1"/>
  <c r="O7" i="7"/>
  <c r="P7" i="7" s="1"/>
  <c r="O5" i="7"/>
  <c r="T5" i="7" s="1"/>
  <c r="O66" i="6"/>
  <c r="R66" i="6" s="1"/>
  <c r="T66" i="6" s="1"/>
  <c r="O65" i="6"/>
  <c r="P65" i="6" s="1"/>
  <c r="P64" i="6"/>
  <c r="O64" i="6"/>
  <c r="R64" i="6" s="1"/>
  <c r="T64" i="6" s="1"/>
  <c r="O63" i="6"/>
  <c r="P63" i="6" s="1"/>
  <c r="O62" i="6"/>
  <c r="R62" i="6" s="1"/>
  <c r="T62" i="6" s="1"/>
  <c r="O61" i="6"/>
  <c r="P61" i="6" s="1"/>
  <c r="O60" i="6"/>
  <c r="R60" i="6" s="1"/>
  <c r="T60" i="6" s="1"/>
  <c r="O59" i="6"/>
  <c r="P59" i="6" s="1"/>
  <c r="O58" i="6"/>
  <c r="R58" i="6" s="1"/>
  <c r="T58" i="6" s="1"/>
  <c r="O57" i="6"/>
  <c r="P57" i="6" s="1"/>
  <c r="P56" i="6"/>
  <c r="O56" i="6"/>
  <c r="R56" i="6" s="1"/>
  <c r="T56" i="6" s="1"/>
  <c r="O55" i="6"/>
  <c r="P55" i="6" s="1"/>
  <c r="O54" i="6"/>
  <c r="R54" i="6" s="1"/>
  <c r="T54" i="6" s="1"/>
  <c r="O53" i="6"/>
  <c r="P53" i="6" s="1"/>
  <c r="O52" i="6"/>
  <c r="R52" i="6" s="1"/>
  <c r="T52" i="6" s="1"/>
  <c r="O51" i="6"/>
  <c r="P51" i="6" s="1"/>
  <c r="O50" i="6"/>
  <c r="R50" i="6" s="1"/>
  <c r="T50" i="6" s="1"/>
  <c r="O49" i="6"/>
  <c r="P49" i="6" s="1"/>
  <c r="P48" i="6"/>
  <c r="O48" i="6"/>
  <c r="R48" i="6" s="1"/>
  <c r="T48" i="6" s="1"/>
  <c r="O47" i="6"/>
  <c r="P47" i="6" s="1"/>
  <c r="O46" i="6"/>
  <c r="R46" i="6" s="1"/>
  <c r="T46" i="6" s="1"/>
  <c r="O45" i="6"/>
  <c r="P45" i="6" s="1"/>
  <c r="O44" i="6"/>
  <c r="R44" i="6" s="1"/>
  <c r="T44" i="6" s="1"/>
  <c r="O43" i="6"/>
  <c r="P43" i="6" s="1"/>
  <c r="O42" i="6"/>
  <c r="R42" i="6" s="1"/>
  <c r="T42" i="6" s="1"/>
  <c r="O41" i="6"/>
  <c r="P41" i="6" s="1"/>
  <c r="P40" i="6"/>
  <c r="O40" i="6"/>
  <c r="R40" i="6" s="1"/>
  <c r="T40" i="6" s="1"/>
  <c r="O39" i="6"/>
  <c r="P39" i="6" s="1"/>
  <c r="O38" i="6"/>
  <c r="R38" i="6" s="1"/>
  <c r="T38" i="6" s="1"/>
  <c r="O37" i="6"/>
  <c r="P37" i="6" s="1"/>
  <c r="O36" i="6"/>
  <c r="R36" i="6" s="1"/>
  <c r="T36" i="6" s="1"/>
  <c r="O35" i="6"/>
  <c r="P35" i="6" s="1"/>
  <c r="O34" i="6"/>
  <c r="R34" i="6" s="1"/>
  <c r="T34" i="6" s="1"/>
  <c r="O33" i="6"/>
  <c r="P33" i="6" s="1"/>
  <c r="P32" i="6"/>
  <c r="O32" i="6"/>
  <c r="R32" i="6" s="1"/>
  <c r="T32" i="6" s="1"/>
  <c r="O31" i="6"/>
  <c r="P31" i="6" s="1"/>
  <c r="O30" i="6"/>
  <c r="R30" i="6" s="1"/>
  <c r="T30" i="6" s="1"/>
  <c r="O29" i="6"/>
  <c r="P29" i="6" s="1"/>
  <c r="O28" i="6"/>
  <c r="R28" i="6" s="1"/>
  <c r="T28" i="6" s="1"/>
  <c r="O27" i="6"/>
  <c r="P27" i="6" s="1"/>
  <c r="O26" i="6"/>
  <c r="R26" i="6" s="1"/>
  <c r="T26" i="6" s="1"/>
  <c r="O25" i="6"/>
  <c r="P25" i="6" s="1"/>
  <c r="O24" i="6"/>
  <c r="P24" i="6" s="1"/>
  <c r="O23" i="6"/>
  <c r="R23" i="6" s="1"/>
  <c r="O22" i="6"/>
  <c r="P22" i="6" s="1"/>
  <c r="O21" i="6"/>
  <c r="R21" i="6" s="1"/>
  <c r="O20" i="6"/>
  <c r="P20" i="6" s="1"/>
  <c r="O19" i="6"/>
  <c r="R19" i="6" s="1"/>
  <c r="O18" i="6"/>
  <c r="P18" i="6" s="1"/>
  <c r="P17" i="6"/>
  <c r="O17" i="6"/>
  <c r="R17" i="6" s="1"/>
  <c r="O16" i="6"/>
  <c r="P16" i="6" s="1"/>
  <c r="O15" i="6"/>
  <c r="R15" i="6" s="1"/>
  <c r="O14" i="6"/>
  <c r="P14" i="6" s="1"/>
  <c r="O13" i="6"/>
  <c r="R13" i="6" s="1"/>
  <c r="O12" i="6"/>
  <c r="P12" i="6" s="1"/>
  <c r="O11" i="6"/>
  <c r="R11" i="6" s="1"/>
  <c r="O10" i="6"/>
  <c r="P10" i="6" s="1"/>
  <c r="P9" i="6"/>
  <c r="O9" i="6"/>
  <c r="R9" i="6" s="1"/>
  <c r="P8" i="6"/>
  <c r="O7" i="6"/>
  <c r="R7" i="6" s="1"/>
  <c r="P6" i="6"/>
  <c r="P10" i="7" l="1"/>
  <c r="P14" i="7"/>
  <c r="P18" i="7"/>
  <c r="P22" i="7"/>
  <c r="P28" i="7"/>
  <c r="P32" i="7"/>
  <c r="P36" i="7"/>
  <c r="P40" i="7"/>
  <c r="P44" i="7"/>
  <c r="P47" i="7"/>
  <c r="P51" i="7"/>
  <c r="P55" i="7"/>
  <c r="P59" i="7"/>
  <c r="P63" i="7"/>
  <c r="P67" i="7"/>
  <c r="P71" i="7"/>
  <c r="P75" i="7"/>
  <c r="P79" i="7"/>
  <c r="P83" i="7"/>
  <c r="P87" i="7"/>
  <c r="P13" i="6"/>
  <c r="P21" i="6"/>
  <c r="P28" i="6"/>
  <c r="P36" i="6"/>
  <c r="P44" i="6"/>
  <c r="P52" i="6"/>
  <c r="P60" i="6"/>
  <c r="P26" i="7"/>
  <c r="P5" i="7"/>
  <c r="P7" i="6"/>
  <c r="P11" i="6"/>
  <c r="P15" i="6"/>
  <c r="P19" i="6"/>
  <c r="P23" i="6"/>
  <c r="P26" i="6"/>
  <c r="P30" i="6"/>
  <c r="P34" i="6"/>
  <c r="P38" i="6"/>
  <c r="P42" i="6"/>
  <c r="P46" i="6"/>
  <c r="P50" i="6"/>
  <c r="P54" i="6"/>
  <c r="P58" i="6"/>
  <c r="P62" i="6"/>
  <c r="P66" i="6"/>
  <c r="T28" i="7"/>
  <c r="S28" i="7"/>
  <c r="T32" i="7"/>
  <c r="S32" i="7"/>
  <c r="T36" i="7"/>
  <c r="S36" i="7"/>
  <c r="T40" i="7"/>
  <c r="S40" i="7"/>
  <c r="T44" i="7"/>
  <c r="S44" i="7"/>
  <c r="S5" i="7"/>
  <c r="R7" i="7"/>
  <c r="S8" i="7"/>
  <c r="R9" i="7"/>
  <c r="S10" i="7"/>
  <c r="R11" i="7"/>
  <c r="S12" i="7"/>
  <c r="R13" i="7"/>
  <c r="S14" i="7"/>
  <c r="R15" i="7"/>
  <c r="S16" i="7"/>
  <c r="R17" i="7"/>
  <c r="S18" i="7"/>
  <c r="R19" i="7"/>
  <c r="S20" i="7"/>
  <c r="R21" i="7"/>
  <c r="S22" i="7"/>
  <c r="R23" i="7"/>
  <c r="S24" i="7"/>
  <c r="R25" i="7"/>
  <c r="S26" i="7"/>
  <c r="R27" i="7"/>
  <c r="T30" i="7"/>
  <c r="S30" i="7"/>
  <c r="T34" i="7"/>
  <c r="S34" i="7"/>
  <c r="T38" i="7"/>
  <c r="S38" i="7"/>
  <c r="T42" i="7"/>
  <c r="S42" i="7"/>
  <c r="R29" i="7"/>
  <c r="R31" i="7"/>
  <c r="R33" i="7"/>
  <c r="R35" i="7"/>
  <c r="R37" i="7"/>
  <c r="R39" i="7"/>
  <c r="R41" i="7"/>
  <c r="R43" i="7"/>
  <c r="R45" i="7"/>
  <c r="R46" i="7"/>
  <c r="S47" i="7"/>
  <c r="R48" i="7"/>
  <c r="S49" i="7"/>
  <c r="R50" i="7"/>
  <c r="S51" i="7"/>
  <c r="R52" i="7"/>
  <c r="S53" i="7"/>
  <c r="R54" i="7"/>
  <c r="S55" i="7"/>
  <c r="R56" i="7"/>
  <c r="S57" i="7"/>
  <c r="R58" i="7"/>
  <c r="S59" i="7"/>
  <c r="R60" i="7"/>
  <c r="S61" i="7"/>
  <c r="R62" i="7"/>
  <c r="S63" i="7"/>
  <c r="R64" i="7"/>
  <c r="S65" i="7"/>
  <c r="R66" i="7"/>
  <c r="S67" i="7"/>
  <c r="R68" i="7"/>
  <c r="S69" i="7"/>
  <c r="R70" i="7"/>
  <c r="S71" i="7"/>
  <c r="R72" i="7"/>
  <c r="S73" i="7"/>
  <c r="R74" i="7"/>
  <c r="S75" i="7"/>
  <c r="R76" i="7"/>
  <c r="S77" i="7"/>
  <c r="R78" i="7"/>
  <c r="S79" i="7"/>
  <c r="R80" i="7"/>
  <c r="S81" i="7"/>
  <c r="R82" i="7"/>
  <c r="S83" i="7"/>
  <c r="R84" i="7"/>
  <c r="S85" i="7"/>
  <c r="R86" i="7"/>
  <c r="S87" i="7"/>
  <c r="T7" i="6"/>
  <c r="S7" i="6"/>
  <c r="T11" i="6"/>
  <c r="S11" i="6"/>
  <c r="T15" i="6"/>
  <c r="S15" i="6"/>
  <c r="T19" i="6"/>
  <c r="S19" i="6"/>
  <c r="T23" i="6"/>
  <c r="S23" i="6"/>
  <c r="T9" i="6"/>
  <c r="S9" i="6"/>
  <c r="T13" i="6"/>
  <c r="S13" i="6"/>
  <c r="T17" i="6"/>
  <c r="S17" i="6"/>
  <c r="T21" i="6"/>
  <c r="S21" i="6"/>
  <c r="R6" i="6"/>
  <c r="R8" i="6"/>
  <c r="R10" i="6"/>
  <c r="R12" i="6"/>
  <c r="R14" i="6"/>
  <c r="R16" i="6"/>
  <c r="R18" i="6"/>
  <c r="R20" i="6"/>
  <c r="R22" i="6"/>
  <c r="R24" i="6"/>
  <c r="R25" i="6"/>
  <c r="S26" i="6"/>
  <c r="R27" i="6"/>
  <c r="S28" i="6"/>
  <c r="R29" i="6"/>
  <c r="S30" i="6"/>
  <c r="R31" i="6"/>
  <c r="S32" i="6"/>
  <c r="R33" i="6"/>
  <c r="S34" i="6"/>
  <c r="R35" i="6"/>
  <c r="S36" i="6"/>
  <c r="R37" i="6"/>
  <c r="S38" i="6"/>
  <c r="R39" i="6"/>
  <c r="S40" i="6"/>
  <c r="R41" i="6"/>
  <c r="S42" i="6"/>
  <c r="R43" i="6"/>
  <c r="S44" i="6"/>
  <c r="R45" i="6"/>
  <c r="S46" i="6"/>
  <c r="R47" i="6"/>
  <c r="S48" i="6"/>
  <c r="R49" i="6"/>
  <c r="S50" i="6"/>
  <c r="R51" i="6"/>
  <c r="S52" i="6"/>
  <c r="R53" i="6"/>
  <c r="S54" i="6"/>
  <c r="R55" i="6"/>
  <c r="S56" i="6"/>
  <c r="R57" i="6"/>
  <c r="S58" i="6"/>
  <c r="R59" i="6"/>
  <c r="S60" i="6"/>
  <c r="R61" i="6"/>
  <c r="S62" i="6"/>
  <c r="R63" i="6"/>
  <c r="S64" i="6"/>
  <c r="R65" i="6"/>
  <c r="S66" i="6"/>
  <c r="O44" i="5"/>
  <c r="P44" i="5" s="1"/>
  <c r="R44" i="5"/>
  <c r="S44" i="5" s="1"/>
  <c r="O45" i="5"/>
  <c r="P45" i="5" s="1"/>
  <c r="R45" i="5"/>
  <c r="S45" i="5" s="1"/>
  <c r="O46" i="5"/>
  <c r="P46" i="5" s="1"/>
  <c r="O47" i="5"/>
  <c r="P47" i="5" s="1"/>
  <c r="O48" i="5"/>
  <c r="P48" i="5" s="1"/>
  <c r="S86" i="7" l="1"/>
  <c r="T86" i="7"/>
  <c r="S84" i="7"/>
  <c r="T84" i="7"/>
  <c r="S82" i="7"/>
  <c r="T82" i="7"/>
  <c r="S80" i="7"/>
  <c r="T80" i="7"/>
  <c r="S78" i="7"/>
  <c r="T78" i="7"/>
  <c r="S76" i="7"/>
  <c r="T76" i="7"/>
  <c r="S74" i="7"/>
  <c r="T74" i="7"/>
  <c r="S72" i="7"/>
  <c r="T72" i="7"/>
  <c r="S70" i="7"/>
  <c r="T70" i="7"/>
  <c r="S68" i="7"/>
  <c r="T68" i="7"/>
  <c r="S66" i="7"/>
  <c r="T66" i="7"/>
  <c r="S64" i="7"/>
  <c r="T64" i="7"/>
  <c r="S62" i="7"/>
  <c r="T62" i="7"/>
  <c r="S60" i="7"/>
  <c r="T60" i="7"/>
  <c r="S58" i="7"/>
  <c r="T58" i="7"/>
  <c r="S56" i="7"/>
  <c r="T56" i="7"/>
  <c r="S54" i="7"/>
  <c r="T54" i="7"/>
  <c r="S52" i="7"/>
  <c r="T52" i="7"/>
  <c r="S50" i="7"/>
  <c r="T50" i="7"/>
  <c r="S48" i="7"/>
  <c r="T48" i="7"/>
  <c r="S46" i="7"/>
  <c r="T46" i="7"/>
  <c r="S43" i="7"/>
  <c r="T43" i="7"/>
  <c r="S39" i="7"/>
  <c r="T39" i="7"/>
  <c r="S35" i="7"/>
  <c r="T35" i="7"/>
  <c r="S31" i="7"/>
  <c r="T31" i="7"/>
  <c r="S27" i="7"/>
  <c r="T27" i="7"/>
  <c r="S25" i="7"/>
  <c r="T25" i="7"/>
  <c r="S23" i="7"/>
  <c r="T23" i="7"/>
  <c r="S21" i="7"/>
  <c r="T21" i="7"/>
  <c r="S19" i="7"/>
  <c r="T19" i="7"/>
  <c r="S17" i="7"/>
  <c r="T17" i="7"/>
  <c r="S15" i="7"/>
  <c r="T15" i="7"/>
  <c r="S13" i="7"/>
  <c r="T13" i="7"/>
  <c r="S11" i="7"/>
  <c r="T11" i="7"/>
  <c r="S9" i="7"/>
  <c r="T9" i="7"/>
  <c r="S7" i="7"/>
  <c r="T7" i="7"/>
  <c r="T45" i="7"/>
  <c r="S45" i="7"/>
  <c r="S41" i="7"/>
  <c r="T41" i="7"/>
  <c r="S37" i="7"/>
  <c r="T37" i="7"/>
  <c r="S33" i="7"/>
  <c r="T33" i="7"/>
  <c r="S29" i="7"/>
  <c r="T29" i="7"/>
  <c r="T24" i="6"/>
  <c r="S24" i="6"/>
  <c r="S20" i="6"/>
  <c r="T20" i="6"/>
  <c r="S16" i="6"/>
  <c r="T16" i="6"/>
  <c r="S12" i="6"/>
  <c r="T12" i="6"/>
  <c r="S8" i="6"/>
  <c r="T8" i="6"/>
  <c r="S65" i="6"/>
  <c r="T65" i="6"/>
  <c r="S63" i="6"/>
  <c r="T63" i="6"/>
  <c r="S61" i="6"/>
  <c r="T61" i="6"/>
  <c r="S59" i="6"/>
  <c r="T59" i="6"/>
  <c r="S57" i="6"/>
  <c r="T57" i="6"/>
  <c r="S55" i="6"/>
  <c r="T55" i="6"/>
  <c r="S53" i="6"/>
  <c r="T53" i="6"/>
  <c r="S51" i="6"/>
  <c r="T51" i="6"/>
  <c r="S49" i="6"/>
  <c r="T49" i="6"/>
  <c r="S47" i="6"/>
  <c r="T47" i="6"/>
  <c r="S45" i="6"/>
  <c r="T45" i="6"/>
  <c r="S43" i="6"/>
  <c r="T43" i="6"/>
  <c r="S41" i="6"/>
  <c r="T41" i="6"/>
  <c r="S39" i="6"/>
  <c r="T39" i="6"/>
  <c r="S37" i="6"/>
  <c r="T37" i="6"/>
  <c r="S35" i="6"/>
  <c r="T35" i="6"/>
  <c r="S33" i="6"/>
  <c r="T33" i="6"/>
  <c r="S31" i="6"/>
  <c r="T31" i="6"/>
  <c r="S29" i="6"/>
  <c r="T29" i="6"/>
  <c r="S27" i="6"/>
  <c r="T27" i="6"/>
  <c r="S25" i="6"/>
  <c r="T25" i="6"/>
  <c r="S22" i="6"/>
  <c r="T22" i="6"/>
  <c r="S18" i="6"/>
  <c r="T18" i="6"/>
  <c r="S14" i="6"/>
  <c r="T14" i="6"/>
  <c r="S10" i="6"/>
  <c r="T10" i="6"/>
  <c r="S6" i="6"/>
  <c r="T6" i="6"/>
  <c r="R47" i="5"/>
  <c r="S47" i="5" s="1"/>
  <c r="R46" i="5"/>
  <c r="R48" i="5"/>
  <c r="T44" i="5"/>
  <c r="T47" i="5"/>
  <c r="T45" i="5"/>
  <c r="O43" i="5"/>
  <c r="P43" i="5" s="1"/>
  <c r="O42" i="5"/>
  <c r="P42" i="5" s="1"/>
  <c r="O50" i="5"/>
  <c r="P50" i="5" s="1"/>
  <c r="O51" i="5"/>
  <c r="P51" i="5" s="1"/>
  <c r="R51" i="5"/>
  <c r="S51" i="5" s="1"/>
  <c r="O52" i="5"/>
  <c r="P52" i="5" s="1"/>
  <c r="O53" i="5"/>
  <c r="P53" i="5" s="1"/>
  <c r="R53" i="5"/>
  <c r="S53" i="5" s="1"/>
  <c r="O54" i="5"/>
  <c r="P54" i="5" s="1"/>
  <c r="O55" i="5"/>
  <c r="P55" i="5" s="1"/>
  <c r="R55" i="5"/>
  <c r="S55" i="5" s="1"/>
  <c r="O56" i="5"/>
  <c r="P56" i="5" s="1"/>
  <c r="O57" i="5"/>
  <c r="P57" i="5" s="1"/>
  <c r="R57" i="5"/>
  <c r="S57" i="5" s="1"/>
  <c r="O58" i="5"/>
  <c r="P58" i="5" s="1"/>
  <c r="O59" i="5"/>
  <c r="P59" i="5" s="1"/>
  <c r="O60" i="5"/>
  <c r="P60" i="5" s="1"/>
  <c r="O61" i="5"/>
  <c r="P61" i="5" s="1"/>
  <c r="O62" i="5"/>
  <c r="P62" i="5"/>
  <c r="R62" i="5"/>
  <c r="S62" i="5"/>
  <c r="T62" i="5"/>
  <c r="O63" i="5"/>
  <c r="P63" i="5" s="1"/>
  <c r="O64" i="5"/>
  <c r="P64" i="5"/>
  <c r="R64" i="5"/>
  <c r="S64" i="5" s="1"/>
  <c r="T64" i="5"/>
  <c r="O65" i="5"/>
  <c r="O66" i="5"/>
  <c r="P66" i="5" s="1"/>
  <c r="R66" i="5"/>
  <c r="S66" i="5" s="1"/>
  <c r="T66" i="5"/>
  <c r="O41" i="5"/>
  <c r="R41" i="5" s="1"/>
  <c r="P65" i="5" l="1"/>
  <c r="R65" i="5"/>
  <c r="R60" i="5"/>
  <c r="S60" i="5" s="1"/>
  <c r="T57" i="5"/>
  <c r="T55" i="5"/>
  <c r="T53" i="5"/>
  <c r="T51" i="5"/>
  <c r="S46" i="5"/>
  <c r="T46" i="5"/>
  <c r="S48" i="5"/>
  <c r="T48" i="5"/>
  <c r="T60" i="5"/>
  <c r="R59" i="5"/>
  <c r="S59" i="5" s="1"/>
  <c r="R42" i="5"/>
  <c r="R43" i="5"/>
  <c r="P41" i="5"/>
  <c r="T59" i="5"/>
  <c r="T41" i="5"/>
  <c r="S41" i="5"/>
  <c r="R63" i="5"/>
  <c r="R61" i="5"/>
  <c r="R58" i="5"/>
  <c r="R56" i="5"/>
  <c r="R54" i="5"/>
  <c r="R52" i="5"/>
  <c r="R50" i="5"/>
  <c r="O11" i="5"/>
  <c r="P11" i="5" s="1"/>
  <c r="O13" i="5"/>
  <c r="P13" i="5" s="1"/>
  <c r="O49" i="5"/>
  <c r="P49" i="5" s="1"/>
  <c r="T43" i="5" l="1"/>
  <c r="S43" i="5"/>
  <c r="T42" i="5"/>
  <c r="S42" i="5"/>
  <c r="S52" i="5"/>
  <c r="T52" i="5"/>
  <c r="S56" i="5"/>
  <c r="T56" i="5"/>
  <c r="S63" i="5"/>
  <c r="T63" i="5"/>
  <c r="S50" i="5"/>
  <c r="T50" i="5"/>
  <c r="S54" i="5"/>
  <c r="T54" i="5"/>
  <c r="S58" i="5"/>
  <c r="T58" i="5"/>
  <c r="S61" i="5"/>
  <c r="T61" i="5"/>
  <c r="S65" i="5"/>
  <c r="T65" i="5"/>
  <c r="R11" i="5"/>
  <c r="S11" i="5" s="1"/>
  <c r="R13" i="5"/>
  <c r="R49" i="5"/>
  <c r="O6" i="5"/>
  <c r="P6" i="5" s="1"/>
  <c r="T11" i="5" l="1"/>
  <c r="S13" i="5"/>
  <c r="T13" i="5"/>
  <c r="S49" i="5"/>
  <c r="T49" i="5"/>
  <c r="R6" i="5"/>
  <c r="O5" i="4"/>
  <c r="P5" i="4" s="1"/>
  <c r="R5" i="4" l="1"/>
  <c r="T5" i="4" s="1"/>
  <c r="S6" i="5"/>
  <c r="T6" i="5"/>
  <c r="S5" i="4"/>
  <c r="O40" i="5" l="1"/>
  <c r="R40" i="5" s="1"/>
  <c r="T40" i="5" s="1"/>
  <c r="O39" i="5"/>
  <c r="O38" i="5"/>
  <c r="R38" i="5" s="1"/>
  <c r="T38" i="5" s="1"/>
  <c r="O37" i="5"/>
  <c r="R37" i="5" s="1"/>
  <c r="T37" i="5" s="1"/>
  <c r="O36" i="5"/>
  <c r="O35" i="5"/>
  <c r="R35" i="5" s="1"/>
  <c r="T35" i="5" s="1"/>
  <c r="O34" i="5"/>
  <c r="R34" i="5" s="1"/>
  <c r="T34" i="5" s="1"/>
  <c r="O33" i="5"/>
  <c r="P33" i="5" s="1"/>
  <c r="O32" i="5"/>
  <c r="R32" i="5" s="1"/>
  <c r="T32" i="5" s="1"/>
  <c r="O31" i="5"/>
  <c r="P31" i="5" s="1"/>
  <c r="O30" i="5"/>
  <c r="P30" i="5" s="1"/>
  <c r="O29" i="5"/>
  <c r="R29" i="5" s="1"/>
  <c r="T29" i="5" s="1"/>
  <c r="O28" i="5"/>
  <c r="P28" i="5" s="1"/>
  <c r="O27" i="5"/>
  <c r="R27" i="5" s="1"/>
  <c r="T27" i="5" s="1"/>
  <c r="O26" i="5"/>
  <c r="R26" i="5" s="1"/>
  <c r="T26" i="5" s="1"/>
  <c r="O25" i="5"/>
  <c r="R25" i="5" s="1"/>
  <c r="T25" i="5" s="1"/>
  <c r="O24" i="5"/>
  <c r="P24" i="5" s="1"/>
  <c r="O23" i="5"/>
  <c r="P23" i="5" s="1"/>
  <c r="O22" i="5"/>
  <c r="R22" i="5" s="1"/>
  <c r="T22" i="5" s="1"/>
  <c r="O21" i="5"/>
  <c r="R21" i="5" s="1"/>
  <c r="T21" i="5" s="1"/>
  <c r="O20" i="5"/>
  <c r="P20" i="5" s="1"/>
  <c r="O19" i="5"/>
  <c r="P19" i="5" s="1"/>
  <c r="O18" i="5"/>
  <c r="R18" i="5" s="1"/>
  <c r="T18" i="5" s="1"/>
  <c r="O17" i="5"/>
  <c r="P17" i="5" s="1"/>
  <c r="O16" i="5"/>
  <c r="R16" i="5" s="1"/>
  <c r="T16" i="5" s="1"/>
  <c r="O15" i="5"/>
  <c r="P15" i="5" s="1"/>
  <c r="O14" i="5"/>
  <c r="P14" i="5" s="1"/>
  <c r="O12" i="5"/>
  <c r="R12" i="5" s="1"/>
  <c r="T12" i="5" s="1"/>
  <c r="O10" i="5"/>
  <c r="P10" i="5" s="1"/>
  <c r="O9" i="5"/>
  <c r="R9" i="5" s="1"/>
  <c r="T9" i="5" s="1"/>
  <c r="O8" i="5"/>
  <c r="P8" i="5" s="1"/>
  <c r="O7" i="5"/>
  <c r="P7" i="5" s="1"/>
  <c r="O7" i="4"/>
  <c r="P7" i="4" s="1"/>
  <c r="O8" i="4"/>
  <c r="P8" i="4" s="1"/>
  <c r="O9" i="4"/>
  <c r="P9" i="4" s="1"/>
  <c r="O10" i="4"/>
  <c r="P10" i="4" s="1"/>
  <c r="O11" i="4"/>
  <c r="P11" i="4" s="1"/>
  <c r="O12" i="4"/>
  <c r="P12" i="4" s="1"/>
  <c r="O13" i="4"/>
  <c r="P13" i="4" s="1"/>
  <c r="O14" i="4"/>
  <c r="P14" i="4" s="1"/>
  <c r="O15" i="4"/>
  <c r="P15" i="4" s="1"/>
  <c r="O16" i="4"/>
  <c r="P16" i="4" s="1"/>
  <c r="O17" i="4"/>
  <c r="P17" i="4" s="1"/>
  <c r="O18" i="4"/>
  <c r="P18" i="4" s="1"/>
  <c r="O19" i="4"/>
  <c r="P19" i="4" s="1"/>
  <c r="O20" i="4"/>
  <c r="P20" i="4" s="1"/>
  <c r="O21" i="4"/>
  <c r="P21" i="4" s="1"/>
  <c r="O22" i="4"/>
  <c r="P22" i="4" s="1"/>
  <c r="O23" i="4"/>
  <c r="P23" i="4" s="1"/>
  <c r="O24" i="4"/>
  <c r="P24" i="4" s="1"/>
  <c r="O25" i="4"/>
  <c r="P25" i="4" s="1"/>
  <c r="O26" i="4"/>
  <c r="P26" i="4" s="1"/>
  <c r="O27" i="4"/>
  <c r="P27" i="4" s="1"/>
  <c r="O28" i="4"/>
  <c r="P28" i="4" s="1"/>
  <c r="O29" i="4"/>
  <c r="P29" i="4" s="1"/>
  <c r="O30" i="4"/>
  <c r="P30" i="4" s="1"/>
  <c r="O31" i="4"/>
  <c r="P31" i="4" s="1"/>
  <c r="O32" i="4"/>
  <c r="P32" i="4" s="1"/>
  <c r="O33" i="4"/>
  <c r="P33" i="4" s="1"/>
  <c r="O34" i="4"/>
  <c r="P34" i="4" s="1"/>
  <c r="O35" i="4"/>
  <c r="P35" i="4" s="1"/>
  <c r="O36" i="4"/>
  <c r="P36" i="4" s="1"/>
  <c r="O37" i="4"/>
  <c r="P37" i="4" s="1"/>
  <c r="O38" i="4"/>
  <c r="P38" i="4" s="1"/>
  <c r="O39" i="4"/>
  <c r="P39" i="4" s="1"/>
  <c r="O40" i="4"/>
  <c r="P40" i="4" s="1"/>
  <c r="O41" i="4"/>
  <c r="P41" i="4" s="1"/>
  <c r="O42" i="4"/>
  <c r="P42" i="4" s="1"/>
  <c r="O43" i="4"/>
  <c r="P43" i="4" s="1"/>
  <c r="O44" i="4"/>
  <c r="P44" i="4" s="1"/>
  <c r="O45" i="4"/>
  <c r="P45" i="4" s="1"/>
  <c r="O46" i="4"/>
  <c r="P46" i="4" s="1"/>
  <c r="O47" i="4"/>
  <c r="P47" i="4" s="1"/>
  <c r="O48" i="4"/>
  <c r="P48" i="4" s="1"/>
  <c r="O49" i="4"/>
  <c r="P49" i="4" s="1"/>
  <c r="O50" i="4"/>
  <c r="P50" i="4" s="1"/>
  <c r="O51" i="4"/>
  <c r="P51" i="4" s="1"/>
  <c r="O52" i="4"/>
  <c r="P52" i="4" s="1"/>
  <c r="O53" i="4"/>
  <c r="P53" i="4" s="1"/>
  <c r="O54" i="4"/>
  <c r="P54" i="4" s="1"/>
  <c r="O55" i="4"/>
  <c r="O56" i="4"/>
  <c r="O57" i="4"/>
  <c r="O58" i="4"/>
  <c r="O59" i="4"/>
  <c r="O60" i="4"/>
  <c r="P60" i="4" s="1"/>
  <c r="O61" i="4"/>
  <c r="P61" i="4" s="1"/>
  <c r="O62" i="4"/>
  <c r="P62" i="4" s="1"/>
  <c r="O63" i="4"/>
  <c r="P63" i="4" s="1"/>
  <c r="O64" i="4"/>
  <c r="P64" i="4" s="1"/>
  <c r="O65" i="4"/>
  <c r="P65" i="4" s="1"/>
  <c r="O66" i="4"/>
  <c r="P66" i="4" s="1"/>
  <c r="O67" i="4"/>
  <c r="P67" i="4" s="1"/>
  <c r="O68" i="4"/>
  <c r="P68" i="4" s="1"/>
  <c r="O69" i="4"/>
  <c r="P69" i="4" s="1"/>
  <c r="O70" i="4"/>
  <c r="P70" i="4" s="1"/>
  <c r="O71" i="4"/>
  <c r="P71" i="4" s="1"/>
  <c r="O72" i="4"/>
  <c r="P72" i="4" s="1"/>
  <c r="O73" i="4"/>
  <c r="P73" i="4" s="1"/>
  <c r="O74" i="4"/>
  <c r="P74" i="4" s="1"/>
  <c r="O75" i="4"/>
  <c r="P75" i="4" s="1"/>
  <c r="O76" i="4"/>
  <c r="P76" i="4" s="1"/>
  <c r="O77" i="4"/>
  <c r="P77" i="4" s="1"/>
  <c r="O78" i="4"/>
  <c r="P78" i="4" s="1"/>
  <c r="O79" i="4"/>
  <c r="P79" i="4" s="1"/>
  <c r="O80" i="4"/>
  <c r="P80" i="4" s="1"/>
  <c r="O81" i="4"/>
  <c r="P81" i="4" s="1"/>
  <c r="O82" i="4"/>
  <c r="P82" i="4" s="1"/>
  <c r="O83" i="4"/>
  <c r="P83" i="4" s="1"/>
  <c r="O84" i="4"/>
  <c r="P84" i="4" s="1"/>
  <c r="O85" i="4"/>
  <c r="P85" i="4" s="1"/>
  <c r="O86" i="4"/>
  <c r="P86" i="4" s="1"/>
  <c r="O6" i="4"/>
  <c r="P6" i="4" s="1"/>
  <c r="P21" i="5" l="1"/>
  <c r="R30" i="4"/>
  <c r="T30" i="4" s="1"/>
  <c r="R29" i="4"/>
  <c r="T29" i="4" s="1"/>
  <c r="R28" i="4"/>
  <c r="T28" i="4" s="1"/>
  <c r="R27" i="4"/>
  <c r="T27" i="4" s="1"/>
  <c r="R26" i="4"/>
  <c r="T26" i="4" s="1"/>
  <c r="R25" i="4"/>
  <c r="T25" i="4" s="1"/>
  <c r="R24" i="4"/>
  <c r="T24" i="4" s="1"/>
  <c r="R23" i="4"/>
  <c r="T23" i="4" s="1"/>
  <c r="R22" i="4"/>
  <c r="T22" i="4" s="1"/>
  <c r="R21" i="4"/>
  <c r="T21" i="4" s="1"/>
  <c r="R86" i="4"/>
  <c r="T86" i="4" s="1"/>
  <c r="R45" i="4"/>
  <c r="T45" i="4" s="1"/>
  <c r="R44" i="4"/>
  <c r="T44" i="4" s="1"/>
  <c r="R43" i="4"/>
  <c r="T43" i="4" s="1"/>
  <c r="R42" i="4"/>
  <c r="T42" i="4" s="1"/>
  <c r="R41" i="4"/>
  <c r="T41" i="4" s="1"/>
  <c r="R40" i="4"/>
  <c r="T40" i="4" s="1"/>
  <c r="R39" i="4"/>
  <c r="T39" i="4" s="1"/>
  <c r="R38" i="4"/>
  <c r="T38" i="4" s="1"/>
  <c r="R37" i="4"/>
  <c r="T37" i="4" s="1"/>
  <c r="R36" i="4"/>
  <c r="T36" i="4" s="1"/>
  <c r="R35" i="4"/>
  <c r="T35" i="4" s="1"/>
  <c r="R34" i="4"/>
  <c r="T34" i="4" s="1"/>
  <c r="R33" i="4"/>
  <c r="T33" i="4" s="1"/>
  <c r="R32" i="4"/>
  <c r="T32" i="4" s="1"/>
  <c r="R31" i="4"/>
  <c r="T31" i="4" s="1"/>
  <c r="S28" i="4"/>
  <c r="R61" i="4"/>
  <c r="T61" i="4" s="1"/>
  <c r="R60" i="4"/>
  <c r="S60" i="4" s="1"/>
  <c r="R85" i="4"/>
  <c r="R84" i="4"/>
  <c r="R83" i="4"/>
  <c r="R82" i="4"/>
  <c r="R81" i="4"/>
  <c r="R80" i="4"/>
  <c r="R79" i="4"/>
  <c r="R78" i="4"/>
  <c r="R77" i="4"/>
  <c r="R76" i="4"/>
  <c r="R75" i="4"/>
  <c r="R74" i="4"/>
  <c r="R73" i="4"/>
  <c r="R72" i="4"/>
  <c r="R71" i="4"/>
  <c r="R70" i="4"/>
  <c r="R69" i="4"/>
  <c r="R68" i="4"/>
  <c r="R67" i="4"/>
  <c r="R66" i="4"/>
  <c r="R65" i="4"/>
  <c r="R64" i="4"/>
  <c r="R63" i="4"/>
  <c r="R62" i="4"/>
  <c r="P59" i="4"/>
  <c r="R59" i="4"/>
  <c r="P57" i="4"/>
  <c r="R57" i="4"/>
  <c r="P55" i="4"/>
  <c r="R55" i="4"/>
  <c r="P58" i="4"/>
  <c r="R58" i="4"/>
  <c r="P56" i="4"/>
  <c r="R56" i="4"/>
  <c r="R54" i="4"/>
  <c r="R53" i="4"/>
  <c r="R52" i="4"/>
  <c r="R51" i="4"/>
  <c r="R50" i="4"/>
  <c r="R49" i="4"/>
  <c r="R48" i="4"/>
  <c r="R47" i="4"/>
  <c r="R46" i="4"/>
  <c r="P12" i="5"/>
  <c r="P26" i="5"/>
  <c r="P35" i="5"/>
  <c r="P9" i="5"/>
  <c r="P18" i="5"/>
  <c r="P29" i="5"/>
  <c r="P34" i="5"/>
  <c r="P38" i="5"/>
  <c r="P16" i="5"/>
  <c r="P22" i="5"/>
  <c r="P25" i="5"/>
  <c r="P27" i="5"/>
  <c r="P32" i="5"/>
  <c r="P37" i="5"/>
  <c r="P40" i="5"/>
  <c r="R7" i="5"/>
  <c r="R8" i="5"/>
  <c r="P36" i="5"/>
  <c r="R36" i="5"/>
  <c r="P39" i="5"/>
  <c r="R39" i="5"/>
  <c r="S9" i="5"/>
  <c r="R10" i="5"/>
  <c r="S12" i="5"/>
  <c r="R14" i="5"/>
  <c r="R15" i="5"/>
  <c r="S16" i="5"/>
  <c r="R17" i="5"/>
  <c r="S18" i="5"/>
  <c r="R19" i="5"/>
  <c r="R20" i="5"/>
  <c r="S21" i="5"/>
  <c r="S22" i="5"/>
  <c r="R23" i="5"/>
  <c r="R24" i="5"/>
  <c r="S25" i="5"/>
  <c r="S26" i="5"/>
  <c r="S27" i="5"/>
  <c r="R28" i="5"/>
  <c r="S29" i="5"/>
  <c r="R30" i="5"/>
  <c r="R31" i="5"/>
  <c r="S32" i="5"/>
  <c r="R33" i="5"/>
  <c r="S34" i="5"/>
  <c r="S35" i="5"/>
  <c r="S37" i="5"/>
  <c r="S38" i="5"/>
  <c r="S40" i="5"/>
  <c r="R20" i="4"/>
  <c r="R19" i="4"/>
  <c r="R18" i="4"/>
  <c r="R17" i="4"/>
  <c r="R16" i="4"/>
  <c r="R15" i="4"/>
  <c r="R14" i="4"/>
  <c r="R13" i="4"/>
  <c r="R12" i="4"/>
  <c r="R11" i="4"/>
  <c r="R10" i="4"/>
  <c r="R9" i="4"/>
  <c r="R8" i="4"/>
  <c r="R7" i="4"/>
  <c r="R6" i="4"/>
  <c r="T6" i="4" s="1"/>
  <c r="S25" i="4" l="1"/>
  <c r="S21" i="4"/>
  <c r="S23" i="4"/>
  <c r="S26" i="4"/>
  <c r="S30" i="4"/>
  <c r="S22" i="4"/>
  <c r="S24" i="4"/>
  <c r="S27" i="4"/>
  <c r="S29" i="4"/>
  <c r="S40" i="4"/>
  <c r="T60" i="4"/>
  <c r="S32" i="4"/>
  <c r="S36" i="4"/>
  <c r="S44" i="4"/>
  <c r="S34" i="4"/>
  <c r="S38" i="4"/>
  <c r="S42" i="4"/>
  <c r="S86" i="4"/>
  <c r="S6" i="4"/>
  <c r="S31" i="4"/>
  <c r="S33" i="4"/>
  <c r="S35" i="4"/>
  <c r="S37" i="4"/>
  <c r="S39" i="4"/>
  <c r="S41" i="4"/>
  <c r="S43" i="4"/>
  <c r="S45" i="4"/>
  <c r="S61" i="4"/>
  <c r="T47" i="4"/>
  <c r="S47" i="4"/>
  <c r="T49" i="4"/>
  <c r="S49" i="4"/>
  <c r="T51" i="4"/>
  <c r="S51" i="4"/>
  <c r="T53" i="4"/>
  <c r="S53" i="4"/>
  <c r="T63" i="4"/>
  <c r="S63" i="4"/>
  <c r="T65" i="4"/>
  <c r="S65" i="4"/>
  <c r="T68" i="4"/>
  <c r="S68" i="4"/>
  <c r="T70" i="4"/>
  <c r="S70" i="4"/>
  <c r="T72" i="4"/>
  <c r="S72" i="4"/>
  <c r="T74" i="4"/>
  <c r="S74" i="4"/>
  <c r="T76" i="4"/>
  <c r="S76" i="4"/>
  <c r="T78" i="4"/>
  <c r="S78" i="4"/>
  <c r="T81" i="4"/>
  <c r="S81" i="4"/>
  <c r="T82" i="4"/>
  <c r="S82" i="4"/>
  <c r="T84" i="4"/>
  <c r="S84" i="4"/>
  <c r="T46" i="4"/>
  <c r="S46" i="4"/>
  <c r="T48" i="4"/>
  <c r="S48" i="4"/>
  <c r="T50" i="4"/>
  <c r="S50" i="4"/>
  <c r="T52" i="4"/>
  <c r="S52" i="4"/>
  <c r="T54" i="4"/>
  <c r="S54" i="4"/>
  <c r="T56" i="4"/>
  <c r="S56" i="4"/>
  <c r="T58" i="4"/>
  <c r="S58" i="4"/>
  <c r="T55" i="4"/>
  <c r="S55" i="4"/>
  <c r="T57" i="4"/>
  <c r="S57" i="4"/>
  <c r="T59" i="4"/>
  <c r="S59" i="4"/>
  <c r="T62" i="4"/>
  <c r="S62" i="4"/>
  <c r="T64" i="4"/>
  <c r="S64" i="4"/>
  <c r="T66" i="4"/>
  <c r="S66" i="4"/>
  <c r="T67" i="4"/>
  <c r="S67" i="4"/>
  <c r="T69" i="4"/>
  <c r="S69" i="4"/>
  <c r="T71" i="4"/>
  <c r="S71" i="4"/>
  <c r="T73" i="4"/>
  <c r="S73" i="4"/>
  <c r="T75" i="4"/>
  <c r="S75" i="4"/>
  <c r="T77" i="4"/>
  <c r="S77" i="4"/>
  <c r="T79" i="4"/>
  <c r="S79" i="4"/>
  <c r="T80" i="4"/>
  <c r="S80" i="4"/>
  <c r="T83" i="4"/>
  <c r="S83" i="4"/>
  <c r="T85" i="4"/>
  <c r="S85" i="4"/>
  <c r="S33" i="5"/>
  <c r="T33" i="5"/>
  <c r="S31" i="5"/>
  <c r="T31" i="5"/>
  <c r="S30" i="5"/>
  <c r="T30" i="5"/>
  <c r="S28" i="5"/>
  <c r="T28" i="5"/>
  <c r="S24" i="5"/>
  <c r="T24" i="5"/>
  <c r="S23" i="5"/>
  <c r="T23" i="5"/>
  <c r="S20" i="5"/>
  <c r="T20" i="5"/>
  <c r="S19" i="5"/>
  <c r="T19" i="5"/>
  <c r="S17" i="5"/>
  <c r="T17" i="5"/>
  <c r="S15" i="5"/>
  <c r="T15" i="5"/>
  <c r="S14" i="5"/>
  <c r="T14" i="5"/>
  <c r="S10" i="5"/>
  <c r="T10" i="5"/>
  <c r="S39" i="5"/>
  <c r="T39" i="5"/>
  <c r="S36" i="5"/>
  <c r="T36" i="5"/>
  <c r="S8" i="5"/>
  <c r="T8" i="5"/>
  <c r="S7" i="5"/>
  <c r="T7" i="5"/>
  <c r="T7" i="4"/>
  <c r="S7" i="4"/>
  <c r="T9" i="4"/>
  <c r="S9" i="4"/>
  <c r="T11" i="4"/>
  <c r="S11" i="4"/>
  <c r="T13" i="4"/>
  <c r="S13" i="4"/>
  <c r="T16" i="4"/>
  <c r="S16" i="4"/>
  <c r="T17" i="4"/>
  <c r="S17" i="4"/>
  <c r="T19" i="4"/>
  <c r="S19" i="4"/>
  <c r="S8" i="4"/>
  <c r="T8" i="4"/>
  <c r="S10" i="4"/>
  <c r="T10" i="4"/>
  <c r="S12" i="4"/>
  <c r="T12" i="4"/>
  <c r="S14" i="4"/>
  <c r="T14" i="4"/>
  <c r="S15" i="4"/>
  <c r="T15" i="4"/>
  <c r="S18" i="4"/>
  <c r="T18" i="4"/>
  <c r="T20" i="4"/>
  <c r="S20" i="4"/>
  <c r="P148" i="3" l="1"/>
  <c r="Q148" i="3" s="1"/>
  <c r="I148" i="3"/>
  <c r="P147" i="3"/>
  <c r="S147" i="3" s="1"/>
  <c r="T147" i="3" s="1"/>
  <c r="I147" i="3"/>
  <c r="P146" i="3"/>
  <c r="Q146" i="3" s="1"/>
  <c r="I146" i="3"/>
  <c r="P145" i="3"/>
  <c r="S145" i="3" s="1"/>
  <c r="T145" i="3" s="1"/>
  <c r="I145" i="3"/>
  <c r="P144" i="3"/>
  <c r="Q144" i="3" s="1"/>
  <c r="I144" i="3"/>
  <c r="P143" i="3"/>
  <c r="S143" i="3" s="1"/>
  <c r="T143" i="3" s="1"/>
  <c r="I143" i="3"/>
  <c r="P142" i="3"/>
  <c r="Q142" i="3" s="1"/>
  <c r="I142" i="3"/>
  <c r="P141" i="3"/>
  <c r="S141" i="3" s="1"/>
  <c r="T141" i="3" s="1"/>
  <c r="I141" i="3"/>
  <c r="P140" i="3"/>
  <c r="Q140" i="3" s="1"/>
  <c r="I140" i="3"/>
  <c r="P139" i="3"/>
  <c r="S139" i="3" s="1"/>
  <c r="T139" i="3" s="1"/>
  <c r="I139" i="3"/>
  <c r="P138" i="3"/>
  <c r="Q138" i="3" s="1"/>
  <c r="I138" i="3"/>
  <c r="P137" i="3"/>
  <c r="S137" i="3" s="1"/>
  <c r="T137" i="3" s="1"/>
  <c r="I137" i="3"/>
  <c r="P136" i="3"/>
  <c r="Q136" i="3" s="1"/>
  <c r="I136" i="3"/>
  <c r="P135" i="3"/>
  <c r="S135" i="3" s="1"/>
  <c r="T135" i="3" s="1"/>
  <c r="I135" i="3"/>
  <c r="P134" i="3"/>
  <c r="S134" i="3" s="1"/>
  <c r="T134" i="3" s="1"/>
  <c r="I134" i="3"/>
  <c r="P133" i="3"/>
  <c r="S133" i="3" s="1"/>
  <c r="T133" i="3" s="1"/>
  <c r="I133" i="3"/>
  <c r="P132" i="3"/>
  <c r="S132" i="3" s="1"/>
  <c r="T132" i="3" s="1"/>
  <c r="I132" i="3"/>
  <c r="P131" i="3"/>
  <c r="S131" i="3" s="1"/>
  <c r="T131" i="3" s="1"/>
  <c r="I131" i="3"/>
  <c r="P130" i="3"/>
  <c r="S130" i="3" s="1"/>
  <c r="T130" i="3" s="1"/>
  <c r="I130" i="3"/>
  <c r="P125" i="3"/>
  <c r="S125" i="3" s="1"/>
  <c r="T125" i="3" s="1"/>
  <c r="I125" i="3"/>
  <c r="P124" i="3"/>
  <c r="Q124" i="3" s="1"/>
  <c r="I124" i="3"/>
  <c r="P123" i="3"/>
  <c r="S123" i="3" s="1"/>
  <c r="T123" i="3" s="1"/>
  <c r="I123" i="3"/>
  <c r="P122" i="3"/>
  <c r="Q122" i="3" s="1"/>
  <c r="I122" i="3"/>
  <c r="P121" i="3"/>
  <c r="S121" i="3" s="1"/>
  <c r="T121" i="3" s="1"/>
  <c r="I121" i="3"/>
  <c r="P120" i="3"/>
  <c r="Q120" i="3" s="1"/>
  <c r="I120" i="3"/>
  <c r="P119" i="3"/>
  <c r="S119" i="3" s="1"/>
  <c r="T119" i="3" s="1"/>
  <c r="I119" i="3"/>
  <c r="P118" i="3"/>
  <c r="Q118" i="3" s="1"/>
  <c r="I118" i="3"/>
  <c r="P117" i="3"/>
  <c r="S117" i="3" s="1"/>
  <c r="T117" i="3" s="1"/>
  <c r="I117" i="3"/>
  <c r="P116" i="3"/>
  <c r="Q116" i="3" s="1"/>
  <c r="I116" i="3"/>
  <c r="P115" i="3"/>
  <c r="S115" i="3" s="1"/>
  <c r="T115" i="3" s="1"/>
  <c r="I115" i="3"/>
  <c r="P114" i="3"/>
  <c r="Q114" i="3" s="1"/>
  <c r="I114" i="3"/>
  <c r="P113" i="3"/>
  <c r="S113" i="3" s="1"/>
  <c r="T113" i="3" s="1"/>
  <c r="I113" i="3"/>
  <c r="P112" i="3"/>
  <c r="Q112" i="3" s="1"/>
  <c r="I112" i="3"/>
  <c r="P111" i="3"/>
  <c r="S111" i="3" s="1"/>
  <c r="T111" i="3" s="1"/>
  <c r="I111" i="3"/>
  <c r="P110" i="3"/>
  <c r="Q110" i="3" s="1"/>
  <c r="I110" i="3"/>
  <c r="P109" i="3"/>
  <c r="S109" i="3" s="1"/>
  <c r="T109" i="3" s="1"/>
  <c r="I109" i="3"/>
  <c r="P108" i="3"/>
  <c r="Q108" i="3" s="1"/>
  <c r="I108" i="3"/>
  <c r="P107" i="3"/>
  <c r="S107" i="3" s="1"/>
  <c r="T107" i="3" s="1"/>
  <c r="I107" i="3"/>
  <c r="P106" i="3"/>
  <c r="Q106" i="3" s="1"/>
  <c r="I106" i="3"/>
  <c r="P105" i="3"/>
  <c r="S105" i="3" s="1"/>
  <c r="T105" i="3" s="1"/>
  <c r="I105" i="3"/>
  <c r="P104" i="3"/>
  <c r="S104" i="3" s="1"/>
  <c r="T104" i="3" s="1"/>
  <c r="I104" i="3"/>
  <c r="P103" i="3"/>
  <c r="Q103" i="3" s="1"/>
  <c r="I103" i="3"/>
  <c r="P102" i="3"/>
  <c r="S102" i="3" s="1"/>
  <c r="T102" i="3" s="1"/>
  <c r="I102" i="3"/>
  <c r="P101" i="3"/>
  <c r="Q101" i="3" s="1"/>
  <c r="I101" i="3"/>
  <c r="P100" i="3"/>
  <c r="S100" i="3" s="1"/>
  <c r="T100" i="3" s="1"/>
  <c r="I100" i="3"/>
  <c r="P99" i="3"/>
  <c r="Q99" i="3" s="1"/>
  <c r="I99" i="3"/>
  <c r="P98" i="3"/>
  <c r="S98" i="3" s="1"/>
  <c r="T98" i="3" s="1"/>
  <c r="I98" i="3"/>
  <c r="P97" i="3"/>
  <c r="Q97" i="3" s="1"/>
  <c r="I97" i="3"/>
  <c r="P96" i="3"/>
  <c r="S96" i="3" s="1"/>
  <c r="T96" i="3" s="1"/>
  <c r="I96" i="3"/>
  <c r="P95" i="3"/>
  <c r="Q95" i="3" s="1"/>
  <c r="I95" i="3"/>
  <c r="P94" i="3"/>
  <c r="S94" i="3" s="1"/>
  <c r="T94" i="3" s="1"/>
  <c r="I94" i="3"/>
  <c r="P93" i="3"/>
  <c r="Q93" i="3" s="1"/>
  <c r="I93" i="3"/>
  <c r="P92" i="3"/>
  <c r="S92" i="3" s="1"/>
  <c r="T92" i="3" s="1"/>
  <c r="I92" i="3"/>
  <c r="P91" i="3"/>
  <c r="Q91" i="3" s="1"/>
  <c r="I91" i="3"/>
  <c r="P90" i="3"/>
  <c r="S90" i="3" s="1"/>
  <c r="T90" i="3" s="1"/>
  <c r="I90" i="3"/>
  <c r="P89" i="3"/>
  <c r="Q89" i="3" s="1"/>
  <c r="I89" i="3"/>
  <c r="P88" i="3"/>
  <c r="S88" i="3" s="1"/>
  <c r="T88" i="3" s="1"/>
  <c r="I88" i="3"/>
  <c r="P87" i="3"/>
  <c r="Q87" i="3" s="1"/>
  <c r="I87" i="3"/>
  <c r="P86" i="3"/>
  <c r="S86" i="3" s="1"/>
  <c r="T86" i="3" s="1"/>
  <c r="I86" i="3"/>
  <c r="P85" i="3"/>
  <c r="Q85" i="3" s="1"/>
  <c r="I85" i="3"/>
  <c r="P84" i="3"/>
  <c r="S84" i="3" s="1"/>
  <c r="T84" i="3" s="1"/>
  <c r="I84" i="3"/>
  <c r="P83" i="3"/>
  <c r="Q83" i="3" s="1"/>
  <c r="I83" i="3"/>
  <c r="P82" i="3"/>
  <c r="S82" i="3" s="1"/>
  <c r="T82" i="3" s="1"/>
  <c r="I82" i="3"/>
  <c r="P81" i="3"/>
  <c r="Q81" i="3" s="1"/>
  <c r="I81" i="3"/>
  <c r="P80" i="3"/>
  <c r="S80" i="3" s="1"/>
  <c r="T80" i="3" s="1"/>
  <c r="I80" i="3"/>
  <c r="P79" i="3"/>
  <c r="Q79" i="3" s="1"/>
  <c r="I79" i="3"/>
  <c r="P78" i="3"/>
  <c r="S78" i="3" s="1"/>
  <c r="T78" i="3" s="1"/>
  <c r="I78" i="3"/>
  <c r="P77" i="3"/>
  <c r="Q77" i="3" s="1"/>
  <c r="I77" i="3"/>
  <c r="P76" i="3"/>
  <c r="S76" i="3" s="1"/>
  <c r="T76" i="3" s="1"/>
  <c r="I76" i="3"/>
  <c r="P75" i="3"/>
  <c r="Q75" i="3" s="1"/>
  <c r="I75" i="3"/>
  <c r="P74" i="3"/>
  <c r="S74" i="3" s="1"/>
  <c r="T74" i="3" s="1"/>
  <c r="I74" i="3"/>
  <c r="P73" i="3"/>
  <c r="Q73" i="3" s="1"/>
  <c r="I73" i="3"/>
  <c r="P72" i="3"/>
  <c r="S72" i="3" s="1"/>
  <c r="T72" i="3" s="1"/>
  <c r="I72" i="3"/>
  <c r="P71" i="3"/>
  <c r="Q71" i="3" s="1"/>
  <c r="I71" i="3"/>
  <c r="P70" i="3"/>
  <c r="S70" i="3" s="1"/>
  <c r="T70" i="3" s="1"/>
  <c r="I70" i="3"/>
  <c r="P69" i="3"/>
  <c r="Q69" i="3" s="1"/>
  <c r="I69" i="3"/>
  <c r="P68" i="3"/>
  <c r="S68" i="3" s="1"/>
  <c r="T68" i="3" s="1"/>
  <c r="I68" i="3"/>
  <c r="P67" i="3"/>
  <c r="S67" i="3" s="1"/>
  <c r="T67" i="3" s="1"/>
  <c r="I67" i="3"/>
  <c r="P66" i="3"/>
  <c r="Q66" i="3" s="1"/>
  <c r="I66" i="3"/>
  <c r="P65" i="3"/>
  <c r="S65" i="3" s="1"/>
  <c r="T65" i="3" s="1"/>
  <c r="I65" i="3"/>
  <c r="P64" i="3"/>
  <c r="Q64" i="3" s="1"/>
  <c r="I64" i="3"/>
  <c r="P63" i="3"/>
  <c r="S63" i="3" s="1"/>
  <c r="T63" i="3" s="1"/>
  <c r="I63" i="3"/>
  <c r="P62" i="3"/>
  <c r="Q62" i="3" s="1"/>
  <c r="I62" i="3"/>
  <c r="P61" i="3"/>
  <c r="S61" i="3" s="1"/>
  <c r="T61" i="3" s="1"/>
  <c r="I61" i="3"/>
  <c r="P60" i="3"/>
  <c r="Q60" i="3" s="1"/>
  <c r="I60" i="3"/>
  <c r="P59" i="3"/>
  <c r="S59" i="3" s="1"/>
  <c r="T59" i="3" s="1"/>
  <c r="I59" i="3"/>
  <c r="P58" i="3"/>
  <c r="Q58" i="3" s="1"/>
  <c r="I58" i="3"/>
  <c r="P57" i="3"/>
  <c r="S57" i="3" s="1"/>
  <c r="T57" i="3" s="1"/>
  <c r="I57" i="3"/>
  <c r="P56" i="3"/>
  <c r="Q56" i="3" s="1"/>
  <c r="I56" i="3"/>
  <c r="P55" i="3"/>
  <c r="S55" i="3" s="1"/>
  <c r="T55" i="3" s="1"/>
  <c r="I55" i="3"/>
  <c r="P54" i="3"/>
  <c r="Q54" i="3" s="1"/>
  <c r="I54" i="3"/>
  <c r="P53" i="3"/>
  <c r="S53" i="3" s="1"/>
  <c r="T53" i="3" s="1"/>
  <c r="I53" i="3"/>
  <c r="P52" i="3"/>
  <c r="Q52" i="3" s="1"/>
  <c r="I52" i="3"/>
  <c r="P51" i="3"/>
  <c r="S51" i="3" s="1"/>
  <c r="T51" i="3" s="1"/>
  <c r="I51" i="3"/>
  <c r="P50" i="3"/>
  <c r="Q50" i="3" s="1"/>
  <c r="I50" i="3"/>
  <c r="P49" i="3"/>
  <c r="S49" i="3" s="1"/>
  <c r="T49" i="3" s="1"/>
  <c r="I49" i="3"/>
  <c r="P48" i="3"/>
  <c r="S48" i="3" s="1"/>
  <c r="T48" i="3" s="1"/>
  <c r="I48" i="3"/>
  <c r="P129" i="3"/>
  <c r="Q129" i="3" s="1"/>
  <c r="I129" i="3"/>
  <c r="P128" i="3"/>
  <c r="S128" i="3" s="1"/>
  <c r="T128" i="3" s="1"/>
  <c r="I128" i="3"/>
  <c r="P127" i="3"/>
  <c r="Q127" i="3" s="1"/>
  <c r="I127" i="3"/>
  <c r="P126" i="3"/>
  <c r="S126" i="3" s="1"/>
  <c r="T126" i="3" s="1"/>
  <c r="I126" i="3"/>
  <c r="P47" i="3"/>
  <c r="S47" i="3" s="1"/>
  <c r="T47" i="3" s="1"/>
  <c r="I47" i="3"/>
  <c r="P46" i="3"/>
  <c r="Q46" i="3" s="1"/>
  <c r="I46" i="3"/>
  <c r="P45" i="3"/>
  <c r="S45" i="3" s="1"/>
  <c r="T45" i="3" s="1"/>
  <c r="I45" i="3"/>
  <c r="P44" i="3"/>
  <c r="Q44" i="3" s="1"/>
  <c r="I44" i="3"/>
  <c r="P43" i="3"/>
  <c r="S43" i="3" s="1"/>
  <c r="T43" i="3" s="1"/>
  <c r="I43" i="3"/>
  <c r="P42" i="3"/>
  <c r="Q42" i="3" s="1"/>
  <c r="I42" i="3"/>
  <c r="P41" i="3"/>
  <c r="S41" i="3" s="1"/>
  <c r="T41" i="3" s="1"/>
  <c r="I41" i="3"/>
  <c r="P40" i="3"/>
  <c r="Q40" i="3" s="1"/>
  <c r="I40" i="3"/>
  <c r="P39" i="3"/>
  <c r="S39" i="3" s="1"/>
  <c r="T39" i="3" s="1"/>
  <c r="I39" i="3"/>
  <c r="P38" i="3"/>
  <c r="S38" i="3" s="1"/>
  <c r="T38" i="3" s="1"/>
  <c r="I38" i="3"/>
  <c r="P37" i="3"/>
  <c r="Q37" i="3" s="1"/>
  <c r="I37" i="3"/>
  <c r="P36" i="3"/>
  <c r="S36" i="3" s="1"/>
  <c r="T36" i="3" s="1"/>
  <c r="I36" i="3"/>
  <c r="P35" i="3"/>
  <c r="Q35" i="3" s="1"/>
  <c r="I35" i="3"/>
  <c r="P34" i="3"/>
  <c r="S34" i="3" s="1"/>
  <c r="T34" i="3" s="1"/>
  <c r="I34" i="3"/>
  <c r="P33" i="3"/>
  <c r="Q33" i="3" s="1"/>
  <c r="I33" i="3"/>
  <c r="P32" i="3"/>
  <c r="S32" i="3" s="1"/>
  <c r="T32" i="3" s="1"/>
  <c r="I32" i="3"/>
  <c r="P31" i="3"/>
  <c r="Q31" i="3" s="1"/>
  <c r="I31" i="3"/>
  <c r="P30" i="3"/>
  <c r="S30" i="3" s="1"/>
  <c r="T30" i="3" s="1"/>
  <c r="I30" i="3"/>
  <c r="P29" i="3"/>
  <c r="Q29" i="3" s="1"/>
  <c r="I29" i="3"/>
  <c r="P28" i="3"/>
  <c r="S28" i="3" s="1"/>
  <c r="T28" i="3" s="1"/>
  <c r="I28" i="3"/>
  <c r="P27" i="3"/>
  <c r="Q27" i="3" s="1"/>
  <c r="I27" i="3"/>
  <c r="P26" i="3"/>
  <c r="S26" i="3" s="1"/>
  <c r="T26" i="3" s="1"/>
  <c r="I26" i="3"/>
  <c r="P25" i="3"/>
  <c r="Q25" i="3" s="1"/>
  <c r="I25" i="3"/>
  <c r="P24" i="3"/>
  <c r="S24" i="3" s="1"/>
  <c r="T24" i="3" s="1"/>
  <c r="I24" i="3"/>
  <c r="P23" i="3"/>
  <c r="Q23" i="3" s="1"/>
  <c r="I23" i="3"/>
  <c r="P22" i="3"/>
  <c r="S22" i="3" s="1"/>
  <c r="T22" i="3" s="1"/>
  <c r="I22" i="3"/>
  <c r="P21" i="3"/>
  <c r="Q21" i="3" s="1"/>
  <c r="I21" i="3"/>
  <c r="P20" i="3"/>
  <c r="S20" i="3" s="1"/>
  <c r="T20" i="3" s="1"/>
  <c r="I20" i="3"/>
  <c r="P19" i="3"/>
  <c r="Q19" i="3" s="1"/>
  <c r="I19" i="3"/>
  <c r="P18" i="3"/>
  <c r="S18" i="3" s="1"/>
  <c r="T18" i="3" s="1"/>
  <c r="I18" i="3"/>
  <c r="P17" i="3"/>
  <c r="Q17" i="3" s="1"/>
  <c r="I17" i="3"/>
  <c r="P16" i="3"/>
  <c r="S16" i="3" s="1"/>
  <c r="T16" i="3" s="1"/>
  <c r="I16" i="3"/>
  <c r="P15" i="3"/>
  <c r="Q15" i="3" s="1"/>
  <c r="I15" i="3"/>
  <c r="P14" i="3"/>
  <c r="S14" i="3" s="1"/>
  <c r="T14" i="3" s="1"/>
  <c r="I14" i="3"/>
  <c r="P13" i="3"/>
  <c r="Q13" i="3" s="1"/>
  <c r="I13" i="3"/>
  <c r="P12" i="3"/>
  <c r="S12" i="3" s="1"/>
  <c r="T12" i="3" s="1"/>
  <c r="I12" i="3"/>
  <c r="P11" i="3"/>
  <c r="Q11" i="3" s="1"/>
  <c r="I11" i="3"/>
  <c r="P10" i="3"/>
  <c r="S10" i="3" s="1"/>
  <c r="T10" i="3" s="1"/>
  <c r="I10" i="3"/>
  <c r="P9" i="3"/>
  <c r="Q9" i="3" s="1"/>
  <c r="I9" i="3"/>
  <c r="P8" i="3"/>
  <c r="S8" i="3" s="1"/>
  <c r="T8" i="3" s="1"/>
  <c r="I8" i="3"/>
  <c r="P7" i="3"/>
  <c r="Q7" i="3" s="1"/>
  <c r="I7" i="3"/>
  <c r="P6" i="3"/>
  <c r="S6" i="3" s="1"/>
  <c r="T6" i="3" s="1"/>
  <c r="I6" i="3"/>
  <c r="P5" i="3"/>
  <c r="Q5" i="3" s="1"/>
  <c r="I5" i="3"/>
  <c r="P4" i="3"/>
  <c r="S4" i="3" s="1"/>
  <c r="T4" i="3" s="1"/>
  <c r="I4" i="3"/>
  <c r="Q133" i="3" l="1"/>
  <c r="Q41" i="3"/>
  <c r="Q86" i="3"/>
  <c r="Q117" i="3"/>
  <c r="Q12" i="3"/>
  <c r="Q102" i="3"/>
  <c r="Q130" i="3"/>
  <c r="Q28" i="3"/>
  <c r="Q59" i="3"/>
  <c r="Q94" i="3"/>
  <c r="Q109" i="3"/>
  <c r="Q125" i="3"/>
  <c r="Q132" i="3"/>
  <c r="Q131" i="3"/>
  <c r="Q134" i="3"/>
  <c r="Q135" i="3"/>
  <c r="S136" i="3"/>
  <c r="T136" i="3" s="1"/>
  <c r="Q137" i="3"/>
  <c r="S138" i="3"/>
  <c r="T138" i="3" s="1"/>
  <c r="Q139" i="3"/>
  <c r="S140" i="3"/>
  <c r="T140" i="3" s="1"/>
  <c r="Q141" i="3"/>
  <c r="S142" i="3"/>
  <c r="T142" i="3" s="1"/>
  <c r="Q143" i="3"/>
  <c r="S144" i="3"/>
  <c r="T144" i="3" s="1"/>
  <c r="Q145" i="3"/>
  <c r="S146" i="3"/>
  <c r="T146" i="3" s="1"/>
  <c r="Q147" i="3"/>
  <c r="S148" i="3"/>
  <c r="T148" i="3" s="1"/>
  <c r="Q20" i="3"/>
  <c r="Q36" i="3"/>
  <c r="Q74" i="3"/>
  <c r="Q90" i="3"/>
  <c r="Q98" i="3"/>
  <c r="Q105" i="3"/>
  <c r="Q113" i="3"/>
  <c r="Q121" i="3"/>
  <c r="Q4" i="3"/>
  <c r="Q16" i="3"/>
  <c r="Q24" i="3"/>
  <c r="Q32" i="3"/>
  <c r="Q39" i="3"/>
  <c r="S44" i="3"/>
  <c r="T44" i="3" s="1"/>
  <c r="S127" i="3"/>
  <c r="T127" i="3" s="1"/>
  <c r="Q70" i="3"/>
  <c r="Q84" i="3"/>
  <c r="Q88" i="3"/>
  <c r="Q92" i="3"/>
  <c r="Q96" i="3"/>
  <c r="Q100" i="3"/>
  <c r="Q104" i="3"/>
  <c r="Q107" i="3"/>
  <c r="Q111" i="3"/>
  <c r="Q115" i="3"/>
  <c r="Q119" i="3"/>
  <c r="Q123" i="3"/>
  <c r="S106" i="3"/>
  <c r="T106" i="3" s="1"/>
  <c r="S108" i="3"/>
  <c r="T108" i="3" s="1"/>
  <c r="S110" i="3"/>
  <c r="T110" i="3" s="1"/>
  <c r="S112" i="3"/>
  <c r="T112" i="3" s="1"/>
  <c r="S114" i="3"/>
  <c r="T114" i="3" s="1"/>
  <c r="S116" i="3"/>
  <c r="T116" i="3" s="1"/>
  <c r="S118" i="3"/>
  <c r="T118" i="3" s="1"/>
  <c r="S120" i="3"/>
  <c r="T120" i="3" s="1"/>
  <c r="S122" i="3"/>
  <c r="T122" i="3" s="1"/>
  <c r="S124" i="3"/>
  <c r="T124" i="3" s="1"/>
  <c r="S85" i="3"/>
  <c r="T85" i="3" s="1"/>
  <c r="S87" i="3"/>
  <c r="T87" i="3" s="1"/>
  <c r="S89" i="3"/>
  <c r="T89" i="3" s="1"/>
  <c r="S91" i="3"/>
  <c r="T91" i="3" s="1"/>
  <c r="S93" i="3"/>
  <c r="T93" i="3" s="1"/>
  <c r="S95" i="3"/>
  <c r="T95" i="3" s="1"/>
  <c r="S97" i="3"/>
  <c r="T97" i="3" s="1"/>
  <c r="S99" i="3"/>
  <c r="T99" i="3" s="1"/>
  <c r="S101" i="3"/>
  <c r="T101" i="3" s="1"/>
  <c r="S103" i="3"/>
  <c r="T103" i="3" s="1"/>
  <c r="Q51" i="3"/>
  <c r="Q67" i="3"/>
  <c r="Q47" i="3"/>
  <c r="Q48" i="3"/>
  <c r="Q55" i="3"/>
  <c r="Q63" i="3"/>
  <c r="Q68" i="3"/>
  <c r="Q72" i="3"/>
  <c r="Q8" i="3"/>
  <c r="S69" i="3"/>
  <c r="T69" i="3" s="1"/>
  <c r="S71" i="3"/>
  <c r="T71" i="3" s="1"/>
  <c r="S73" i="3"/>
  <c r="T73" i="3" s="1"/>
  <c r="S75" i="3"/>
  <c r="T75" i="3" s="1"/>
  <c r="Q76" i="3"/>
  <c r="S77" i="3"/>
  <c r="T77" i="3" s="1"/>
  <c r="Q78" i="3"/>
  <c r="S79" i="3"/>
  <c r="T79" i="3" s="1"/>
  <c r="Q80" i="3"/>
  <c r="S81" i="3"/>
  <c r="T81" i="3" s="1"/>
  <c r="Q82" i="3"/>
  <c r="S83" i="3"/>
  <c r="T83" i="3" s="1"/>
  <c r="Q6" i="3"/>
  <c r="Q10" i="3"/>
  <c r="Q14" i="3"/>
  <c r="Q18" i="3"/>
  <c r="Q22" i="3"/>
  <c r="Q26" i="3"/>
  <c r="Q30" i="3"/>
  <c r="Q34" i="3"/>
  <c r="Q38" i="3"/>
  <c r="S40" i="3"/>
  <c r="T40" i="3" s="1"/>
  <c r="Q43" i="3"/>
  <c r="Q45" i="3"/>
  <c r="Q126" i="3"/>
  <c r="Q128" i="3"/>
  <c r="Q49" i="3"/>
  <c r="Q53" i="3"/>
  <c r="Q57" i="3"/>
  <c r="Q61" i="3"/>
  <c r="Q65" i="3"/>
  <c r="S50" i="3"/>
  <c r="T50" i="3" s="1"/>
  <c r="S52" i="3"/>
  <c r="T52" i="3" s="1"/>
  <c r="S54" i="3"/>
  <c r="T54" i="3" s="1"/>
  <c r="S56" i="3"/>
  <c r="T56" i="3" s="1"/>
  <c r="S58" i="3"/>
  <c r="T58" i="3" s="1"/>
  <c r="S60" i="3"/>
  <c r="T60" i="3" s="1"/>
  <c r="S62" i="3"/>
  <c r="T62" i="3" s="1"/>
  <c r="S64" i="3"/>
  <c r="T64" i="3" s="1"/>
  <c r="S66" i="3"/>
  <c r="T66" i="3" s="1"/>
  <c r="S5" i="3"/>
  <c r="T5" i="3" s="1"/>
  <c r="S7" i="3"/>
  <c r="T7" i="3" s="1"/>
  <c r="S9" i="3"/>
  <c r="T9" i="3" s="1"/>
  <c r="S11" i="3"/>
  <c r="T11" i="3" s="1"/>
  <c r="S13" i="3"/>
  <c r="T13" i="3" s="1"/>
  <c r="S15" i="3"/>
  <c r="T15" i="3" s="1"/>
  <c r="S17" i="3"/>
  <c r="T17" i="3" s="1"/>
  <c r="S19" i="3"/>
  <c r="T19" i="3" s="1"/>
  <c r="S21" i="3"/>
  <c r="T21" i="3" s="1"/>
  <c r="S23" i="3"/>
  <c r="T23" i="3" s="1"/>
  <c r="S25" i="3"/>
  <c r="T25" i="3" s="1"/>
  <c r="S27" i="3"/>
  <c r="T27" i="3" s="1"/>
  <c r="S29" i="3"/>
  <c r="T29" i="3" s="1"/>
  <c r="S31" i="3"/>
  <c r="T31" i="3" s="1"/>
  <c r="S33" i="3"/>
  <c r="T33" i="3" s="1"/>
  <c r="S35" i="3"/>
  <c r="T35" i="3" s="1"/>
  <c r="S37" i="3"/>
  <c r="T37" i="3" s="1"/>
  <c r="S42" i="3"/>
  <c r="T42" i="3" s="1"/>
  <c r="S46" i="3"/>
  <c r="T46" i="3" s="1"/>
  <c r="S129" i="3"/>
  <c r="T129" i="3" s="1"/>
  <c r="K78" i="1" l="1"/>
  <c r="K64" i="1"/>
  <c r="K62" i="1"/>
  <c r="K51" i="1"/>
  <c r="K4" i="1"/>
  <c r="R4" i="1"/>
  <c r="S4" i="1" s="1"/>
  <c r="K5" i="1"/>
  <c r="R5" i="1"/>
  <c r="S5" i="1" s="1"/>
  <c r="K6" i="1"/>
  <c r="R6" i="1"/>
  <c r="S6" i="1" s="1"/>
  <c r="K7" i="1"/>
  <c r="R7" i="1"/>
  <c r="S7" i="1" s="1"/>
  <c r="K8" i="1"/>
  <c r="R8" i="1"/>
  <c r="S8" i="1" s="1"/>
  <c r="K9" i="1"/>
  <c r="R9" i="1"/>
  <c r="S9" i="1" s="1"/>
  <c r="K10" i="1"/>
  <c r="R10" i="1"/>
  <c r="S10" i="1" s="1"/>
  <c r="K11" i="1"/>
  <c r="R11" i="1"/>
  <c r="S11" i="1" s="1"/>
  <c r="K12" i="1"/>
  <c r="R12" i="1"/>
  <c r="S12" i="1" s="1"/>
  <c r="K13" i="1"/>
  <c r="R13" i="1"/>
  <c r="S13" i="1" s="1"/>
  <c r="K14" i="1"/>
  <c r="R14" i="1"/>
  <c r="S14" i="1" s="1"/>
  <c r="K15" i="1"/>
  <c r="R15" i="1"/>
  <c r="S15" i="1" s="1"/>
  <c r="K16" i="1"/>
  <c r="R16" i="1"/>
  <c r="S16" i="1" s="1"/>
  <c r="K17" i="1"/>
  <c r="R17" i="1"/>
  <c r="S17" i="1" s="1"/>
  <c r="K18" i="1"/>
  <c r="R18" i="1"/>
  <c r="S18" i="1" s="1"/>
  <c r="K19" i="1"/>
  <c r="R19" i="1"/>
  <c r="S19" i="1" s="1"/>
  <c r="R20" i="1"/>
  <c r="S20" i="1" s="1"/>
  <c r="K21" i="1"/>
  <c r="R21" i="1"/>
  <c r="S21" i="1" s="1"/>
  <c r="K22" i="1"/>
  <c r="R22" i="1"/>
  <c r="S22" i="1" s="1"/>
  <c r="K23" i="1"/>
  <c r="R23" i="1"/>
  <c r="S23" i="1" s="1"/>
  <c r="K24" i="1"/>
  <c r="R24" i="1"/>
  <c r="S24" i="1" s="1"/>
  <c r="K25" i="1"/>
  <c r="R25" i="1"/>
  <c r="S25" i="1" s="1"/>
  <c r="K26" i="1"/>
  <c r="R26" i="1"/>
  <c r="S26" i="1" s="1"/>
  <c r="K27" i="1"/>
  <c r="R27" i="1"/>
  <c r="S27" i="1" s="1"/>
  <c r="K28" i="1"/>
  <c r="R28" i="1"/>
  <c r="S28" i="1" s="1"/>
  <c r="K29" i="1"/>
  <c r="R29" i="1"/>
  <c r="S29" i="1" s="1"/>
  <c r="K30" i="1"/>
  <c r="R30" i="1"/>
  <c r="S30" i="1" s="1"/>
  <c r="K31" i="1"/>
  <c r="R31" i="1"/>
  <c r="S31" i="1" s="1"/>
  <c r="K32" i="1"/>
  <c r="R32" i="1"/>
  <c r="S32" i="1" s="1"/>
  <c r="K33" i="1"/>
  <c r="R33" i="1"/>
  <c r="S33" i="1" s="1"/>
  <c r="K34" i="1"/>
  <c r="R34" i="1"/>
  <c r="S34" i="1" s="1"/>
  <c r="K35" i="1"/>
  <c r="R35" i="1"/>
  <c r="S35" i="1" s="1"/>
  <c r="K36" i="1"/>
  <c r="R36" i="1"/>
  <c r="S36" i="1" s="1"/>
  <c r="K37" i="1"/>
  <c r="R37" i="1"/>
  <c r="S37" i="1" s="1"/>
  <c r="K38" i="1"/>
  <c r="R38" i="1"/>
  <c r="S38" i="1" s="1"/>
  <c r="K39" i="1"/>
  <c r="R39" i="1"/>
  <c r="S39" i="1" s="1"/>
  <c r="K40" i="1"/>
  <c r="R40" i="1"/>
  <c r="S40" i="1" s="1"/>
  <c r="K41" i="1"/>
  <c r="R41" i="1"/>
  <c r="S41" i="1" s="1"/>
  <c r="K42" i="1"/>
  <c r="R42" i="1"/>
  <c r="S42" i="1" s="1"/>
  <c r="K43" i="1"/>
  <c r="R43" i="1"/>
  <c r="S43" i="1" s="1"/>
  <c r="K44" i="1"/>
  <c r="R44" i="1"/>
  <c r="S44" i="1" s="1"/>
  <c r="K45" i="1"/>
  <c r="R45" i="1"/>
  <c r="S45" i="1" s="1"/>
  <c r="K46" i="1"/>
  <c r="R46" i="1"/>
  <c r="S46" i="1" s="1"/>
  <c r="K47" i="1"/>
  <c r="R47" i="1"/>
  <c r="S47" i="1" s="1"/>
  <c r="R48" i="1"/>
  <c r="S48" i="1" s="1"/>
  <c r="K49" i="1"/>
  <c r="R49" i="1"/>
  <c r="S49" i="1" s="1"/>
  <c r="K50" i="1"/>
  <c r="R50" i="1"/>
  <c r="S50" i="1" s="1"/>
  <c r="R51" i="1"/>
  <c r="S51" i="1" s="1"/>
  <c r="K52" i="1"/>
  <c r="R52" i="1"/>
  <c r="S52" i="1" s="1"/>
  <c r="K53" i="1"/>
  <c r="R53" i="1"/>
  <c r="S53" i="1" s="1"/>
  <c r="K54" i="1"/>
  <c r="R54" i="1"/>
  <c r="S54" i="1" s="1"/>
  <c r="K55" i="1"/>
  <c r="R55" i="1"/>
  <c r="S55" i="1" s="1"/>
  <c r="K56" i="1"/>
  <c r="R56" i="1"/>
  <c r="S56" i="1" s="1"/>
  <c r="K57" i="1"/>
  <c r="R57" i="1"/>
  <c r="S57" i="1" s="1"/>
  <c r="K58" i="1"/>
  <c r="R58" i="1"/>
  <c r="S58" i="1" s="1"/>
  <c r="K59" i="1"/>
  <c r="R59" i="1"/>
  <c r="S59" i="1" s="1"/>
  <c r="K60" i="1"/>
  <c r="R60" i="1"/>
  <c r="S60" i="1" s="1"/>
  <c r="K61" i="1"/>
  <c r="R61" i="1"/>
  <c r="S61" i="1" s="1"/>
  <c r="R62" i="1"/>
  <c r="S62" i="1" s="1"/>
  <c r="K63" i="1"/>
  <c r="R63" i="1"/>
  <c r="S63" i="1" s="1"/>
  <c r="R64" i="1"/>
  <c r="S64" i="1" s="1"/>
  <c r="K65" i="1"/>
  <c r="R65" i="1"/>
  <c r="S65" i="1" s="1"/>
  <c r="K66" i="1"/>
  <c r="R66" i="1"/>
  <c r="S66" i="1" s="1"/>
  <c r="K67" i="1"/>
  <c r="R67" i="1"/>
  <c r="S67" i="1" s="1"/>
  <c r="K68" i="1"/>
  <c r="R68" i="1"/>
  <c r="S68" i="1" s="1"/>
  <c r="K69" i="1"/>
  <c r="R69" i="1"/>
  <c r="S69" i="1" s="1"/>
  <c r="K70" i="1"/>
  <c r="R70" i="1"/>
  <c r="S70" i="1" s="1"/>
  <c r="K71" i="1"/>
  <c r="R71" i="1"/>
  <c r="S71" i="1" s="1"/>
  <c r="K72" i="1"/>
  <c r="R72" i="1"/>
  <c r="S72" i="1" s="1"/>
  <c r="K73" i="1"/>
  <c r="R73" i="1"/>
  <c r="S73" i="1" s="1"/>
  <c r="K74" i="1"/>
  <c r="R74" i="1"/>
  <c r="S74" i="1" s="1"/>
  <c r="K75" i="1"/>
  <c r="R75" i="1"/>
  <c r="S75" i="1" s="1"/>
  <c r="K76" i="1"/>
  <c r="R76" i="1"/>
  <c r="S76" i="1" s="1"/>
  <c r="K77" i="1"/>
  <c r="R77" i="1"/>
  <c r="S77" i="1" s="1"/>
  <c r="R78" i="1"/>
  <c r="S78" i="1" s="1"/>
  <c r="K79" i="1"/>
  <c r="R79" i="1"/>
  <c r="S79" i="1" s="1"/>
  <c r="K80" i="1"/>
  <c r="R80" i="1"/>
  <c r="S80" i="1" s="1"/>
  <c r="K81" i="1"/>
  <c r="R81" i="1"/>
  <c r="S81" i="1" s="1"/>
  <c r="K82" i="1"/>
  <c r="R82" i="1"/>
  <c r="S82" i="1" s="1"/>
  <c r="K83" i="1"/>
  <c r="R83" i="1"/>
  <c r="S83" i="1" s="1"/>
  <c r="K84" i="1"/>
  <c r="R84" i="1"/>
  <c r="S84" i="1" s="1"/>
  <c r="K85" i="1"/>
  <c r="R85" i="1"/>
  <c r="S85" i="1" s="1"/>
  <c r="K86" i="1"/>
  <c r="R86" i="1"/>
  <c r="S86" i="1" s="1"/>
  <c r="K87" i="1"/>
  <c r="R87" i="1"/>
  <c r="S87" i="1" s="1"/>
  <c r="K88" i="1"/>
  <c r="R88" i="1"/>
  <c r="S88" i="1" s="1"/>
  <c r="K89" i="1"/>
  <c r="R89" i="1"/>
  <c r="S89" i="1" s="1"/>
  <c r="K90" i="1"/>
  <c r="R90" i="1"/>
  <c r="S90" i="1" s="1"/>
  <c r="K91" i="1"/>
  <c r="R91" i="1"/>
  <c r="S91" i="1" s="1"/>
  <c r="K92" i="1"/>
  <c r="R92" i="1"/>
  <c r="S92" i="1" s="1"/>
  <c r="K93" i="1"/>
  <c r="R93" i="1"/>
  <c r="S93" i="1" s="1"/>
  <c r="K94" i="1"/>
  <c r="R94" i="1"/>
  <c r="S94" i="1" s="1"/>
  <c r="K95" i="1"/>
  <c r="R95" i="1"/>
  <c r="S95" i="1" s="1"/>
  <c r="K96" i="1"/>
  <c r="R96" i="1"/>
  <c r="S96" i="1" s="1"/>
  <c r="K97" i="1"/>
  <c r="R97" i="1"/>
  <c r="S97" i="1" s="1"/>
  <c r="K98" i="1"/>
  <c r="R98" i="1"/>
  <c r="S98" i="1" s="1"/>
  <c r="K99" i="1"/>
  <c r="R99" i="1"/>
  <c r="S99" i="1" s="1"/>
  <c r="K100" i="1"/>
  <c r="R100" i="1"/>
  <c r="S100" i="1" s="1"/>
  <c r="K101" i="1"/>
  <c r="R101" i="1"/>
  <c r="S101" i="1" s="1"/>
  <c r="K102" i="1"/>
  <c r="R102" i="1"/>
  <c r="S102" i="1" s="1"/>
  <c r="K103" i="1"/>
  <c r="R103" i="1"/>
  <c r="S103" i="1" s="1"/>
  <c r="K104" i="1"/>
  <c r="R104" i="1"/>
  <c r="S104" i="1" s="1"/>
  <c r="K105" i="1"/>
  <c r="R105" i="1"/>
  <c r="S105" i="1" s="1"/>
  <c r="K106" i="1"/>
  <c r="R106" i="1"/>
  <c r="S106" i="1" s="1"/>
  <c r="K107" i="1"/>
  <c r="R107" i="1"/>
  <c r="S107" i="1" s="1"/>
  <c r="K108" i="1"/>
  <c r="R108" i="1"/>
  <c r="S108" i="1" s="1"/>
  <c r="K109" i="1"/>
  <c r="R109" i="1"/>
  <c r="S109" i="1" s="1"/>
  <c r="K110" i="1"/>
  <c r="R110" i="1"/>
  <c r="S110" i="1" s="1"/>
  <c r="K111" i="1"/>
  <c r="R111" i="1"/>
  <c r="S111" i="1" s="1"/>
  <c r="K112" i="1"/>
  <c r="R112" i="1"/>
  <c r="S112" i="1" s="1"/>
  <c r="U38" i="1" l="1"/>
  <c r="V38" i="1" s="1"/>
  <c r="U59" i="1"/>
  <c r="V59" i="1" s="1"/>
  <c r="U103" i="1"/>
  <c r="V103" i="1" s="1"/>
  <c r="U111" i="1"/>
  <c r="V111" i="1" s="1"/>
  <c r="U84" i="1"/>
  <c r="V84" i="1" s="1"/>
  <c r="U71" i="1"/>
  <c r="V71" i="1" s="1"/>
  <c r="U51" i="1"/>
  <c r="V51" i="1" s="1"/>
  <c r="U49" i="1"/>
  <c r="V49" i="1" s="1"/>
  <c r="U46" i="1"/>
  <c r="V46" i="1" s="1"/>
  <c r="U21" i="1"/>
  <c r="V21" i="1" s="1"/>
  <c r="U18" i="1"/>
  <c r="V18" i="1" s="1"/>
  <c r="U91" i="1"/>
  <c r="V91" i="1" s="1"/>
  <c r="U107" i="1"/>
  <c r="V107" i="1" s="1"/>
  <c r="U99" i="1"/>
  <c r="V99" i="1" s="1"/>
  <c r="U29" i="1"/>
  <c r="V29" i="1" s="1"/>
  <c r="U10" i="1"/>
  <c r="V10" i="1" s="1"/>
  <c r="U109" i="1"/>
  <c r="V109" i="1" s="1"/>
  <c r="U95" i="1"/>
  <c r="V95" i="1" s="1"/>
  <c r="U88" i="1"/>
  <c r="V88" i="1" s="1"/>
  <c r="U80" i="1"/>
  <c r="V80" i="1" s="1"/>
  <c r="U75" i="1"/>
  <c r="V75" i="1" s="1"/>
  <c r="U67" i="1"/>
  <c r="V67" i="1" s="1"/>
  <c r="U55" i="1"/>
  <c r="V55" i="1" s="1"/>
  <c r="U42" i="1"/>
  <c r="V42" i="1" s="1"/>
  <c r="U33" i="1"/>
  <c r="V33" i="1" s="1"/>
  <c r="U25" i="1"/>
  <c r="V25" i="1" s="1"/>
  <c r="U14" i="1"/>
  <c r="V14" i="1" s="1"/>
  <c r="U6" i="1"/>
  <c r="V6" i="1" s="1"/>
  <c r="U101" i="1"/>
  <c r="V101" i="1" s="1"/>
  <c r="U97" i="1"/>
  <c r="V97" i="1" s="1"/>
  <c r="U93" i="1"/>
  <c r="V93" i="1" s="1"/>
  <c r="U35" i="1"/>
  <c r="V35" i="1" s="1"/>
  <c r="U31" i="1"/>
  <c r="V31" i="1" s="1"/>
  <c r="U27" i="1"/>
  <c r="V27" i="1" s="1"/>
  <c r="U23" i="1"/>
  <c r="V23" i="1" s="1"/>
  <c r="U16" i="1"/>
  <c r="V16" i="1" s="1"/>
  <c r="U12" i="1"/>
  <c r="V12" i="1" s="1"/>
  <c r="U8" i="1"/>
  <c r="V8" i="1" s="1"/>
  <c r="U4" i="1"/>
  <c r="V4" i="1" s="1"/>
  <c r="U105" i="1"/>
  <c r="V105" i="1" s="1"/>
  <c r="U98" i="1"/>
  <c r="V98" i="1" s="1"/>
  <c r="U86" i="1"/>
  <c r="V86" i="1" s="1"/>
  <c r="U82" i="1"/>
  <c r="V82" i="1" s="1"/>
  <c r="U78" i="1"/>
  <c r="V78" i="1" s="1"/>
  <c r="U77" i="1"/>
  <c r="V77" i="1" s="1"/>
  <c r="U73" i="1"/>
  <c r="V73" i="1" s="1"/>
  <c r="U69" i="1"/>
  <c r="V69" i="1" s="1"/>
  <c r="U65" i="1"/>
  <c r="V65" i="1" s="1"/>
  <c r="U62" i="1"/>
  <c r="V62" i="1" s="1"/>
  <c r="U61" i="1"/>
  <c r="V61" i="1" s="1"/>
  <c r="U57" i="1"/>
  <c r="V57" i="1" s="1"/>
  <c r="U53" i="1"/>
  <c r="V53" i="1" s="1"/>
  <c r="U44" i="1"/>
  <c r="V44" i="1" s="1"/>
  <c r="U40" i="1"/>
  <c r="V40" i="1" s="1"/>
  <c r="U36" i="1"/>
  <c r="V36" i="1" s="1"/>
  <c r="U34" i="1"/>
  <c r="V34" i="1" s="1"/>
  <c r="U32" i="1"/>
  <c r="V32" i="1" s="1"/>
  <c r="U30" i="1"/>
  <c r="V30" i="1" s="1"/>
  <c r="U28" i="1"/>
  <c r="V28" i="1" s="1"/>
  <c r="U26" i="1"/>
  <c r="V26" i="1" s="1"/>
  <c r="U24" i="1"/>
  <c r="V24" i="1" s="1"/>
  <c r="U22" i="1"/>
  <c r="V22" i="1" s="1"/>
  <c r="U20" i="1"/>
  <c r="V20" i="1" s="1"/>
  <c r="U19" i="1"/>
  <c r="V19" i="1" s="1"/>
  <c r="U17" i="1"/>
  <c r="V17" i="1" s="1"/>
  <c r="U15" i="1"/>
  <c r="V15" i="1" s="1"/>
  <c r="U13" i="1"/>
  <c r="V13" i="1" s="1"/>
  <c r="U11" i="1"/>
  <c r="V11" i="1" s="1"/>
  <c r="U9" i="1"/>
  <c r="V9" i="1" s="1"/>
  <c r="U7" i="1"/>
  <c r="V7" i="1" s="1"/>
  <c r="U5" i="1"/>
  <c r="V5" i="1" s="1"/>
  <c r="U112" i="1"/>
  <c r="V112" i="1" s="1"/>
  <c r="U110" i="1"/>
  <c r="V110" i="1" s="1"/>
  <c r="U108" i="1"/>
  <c r="V108" i="1" s="1"/>
  <c r="U102" i="1"/>
  <c r="V102" i="1" s="1"/>
  <c r="U90" i="1"/>
  <c r="V90" i="1" s="1"/>
  <c r="U100" i="1"/>
  <c r="V100" i="1" s="1"/>
  <c r="U96" i="1"/>
  <c r="V96" i="1" s="1"/>
  <c r="U94" i="1"/>
  <c r="V94" i="1" s="1"/>
  <c r="U106" i="1"/>
  <c r="V106" i="1" s="1"/>
  <c r="U104" i="1"/>
  <c r="V104" i="1" s="1"/>
  <c r="U92" i="1"/>
  <c r="V92" i="1" s="1"/>
  <c r="U89" i="1"/>
  <c r="V89" i="1" s="1"/>
  <c r="U87" i="1"/>
  <c r="V87" i="1" s="1"/>
  <c r="U85" i="1"/>
  <c r="V85" i="1" s="1"/>
  <c r="U83" i="1"/>
  <c r="V83" i="1" s="1"/>
  <c r="U81" i="1"/>
  <c r="V81" i="1" s="1"/>
  <c r="U79" i="1"/>
  <c r="V79" i="1" s="1"/>
  <c r="U76" i="1"/>
  <c r="V76" i="1" s="1"/>
  <c r="U74" i="1"/>
  <c r="V74" i="1" s="1"/>
  <c r="U72" i="1"/>
  <c r="V72" i="1" s="1"/>
  <c r="U70" i="1"/>
  <c r="V70" i="1" s="1"/>
  <c r="U68" i="1"/>
  <c r="V68" i="1" s="1"/>
  <c r="U66" i="1"/>
  <c r="V66" i="1" s="1"/>
  <c r="U64" i="1"/>
  <c r="V64" i="1" s="1"/>
  <c r="U63" i="1"/>
  <c r="V63" i="1" s="1"/>
  <c r="U60" i="1"/>
  <c r="V60" i="1" s="1"/>
  <c r="U58" i="1"/>
  <c r="V58" i="1" s="1"/>
  <c r="U56" i="1"/>
  <c r="V56" i="1" s="1"/>
  <c r="U54" i="1"/>
  <c r="V54" i="1" s="1"/>
  <c r="U52" i="1"/>
  <c r="V52" i="1" s="1"/>
  <c r="U50" i="1"/>
  <c r="V50" i="1" s="1"/>
  <c r="U48" i="1"/>
  <c r="V48" i="1" s="1"/>
  <c r="U47" i="1"/>
  <c r="V47" i="1" s="1"/>
  <c r="U45" i="1"/>
  <c r="V45" i="1" s="1"/>
  <c r="U43" i="1"/>
  <c r="V43" i="1" s="1"/>
  <c r="U41" i="1"/>
  <c r="V41" i="1" s="1"/>
  <c r="U39" i="1"/>
  <c r="V39" i="1" s="1"/>
  <c r="U37" i="1"/>
  <c r="V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PROYECTOS</author>
    <author>HiLiA YiSeL</author>
  </authors>
  <commentList>
    <comment ref="C3" authorId="0" shapeId="0" xr:uid="{00000000-0006-0000-0000-000001000000}">
      <text>
        <r>
          <rPr>
            <b/>
            <sz val="9"/>
            <color indexed="81"/>
            <rFont val="Tahoma"/>
            <family val="2"/>
          </rPr>
          <t>PROYECTOS:</t>
        </r>
        <r>
          <rPr>
            <sz val="9"/>
            <color indexed="81"/>
            <rFont val="Tahoma"/>
            <family val="2"/>
          </rPr>
          <t xml:space="preserve">
RUTINARIA</t>
        </r>
      </text>
    </comment>
    <comment ref="D3" authorId="1" shapeId="0" xr:uid="{00000000-0006-0000-0000-000002000000}">
      <text>
        <r>
          <rPr>
            <sz val="9"/>
            <color indexed="81"/>
            <rFont val="Tahoma"/>
            <family val="2"/>
          </rPr>
          <t>NO RUTINARIA</t>
        </r>
      </text>
    </comment>
    <comment ref="I3" authorId="1" shapeId="0" xr:uid="{00000000-0006-0000-0000-000003000000}">
      <text>
        <r>
          <rPr>
            <sz val="9"/>
            <color indexed="81"/>
            <rFont val="Tahoma"/>
            <family val="2"/>
          </rPr>
          <t>Trabajadores</t>
        </r>
      </text>
    </comment>
    <comment ref="J3" authorId="1" shapeId="0" xr:uid="{00000000-0006-0000-0000-000004000000}">
      <text>
        <r>
          <rPr>
            <sz val="9"/>
            <color indexed="81"/>
            <rFont val="Tahoma"/>
            <family val="2"/>
          </rPr>
          <t>Contratista</t>
        </r>
      </text>
    </comment>
    <comment ref="W3" authorId="1" shapeId="0" xr:uid="{00000000-0006-0000-0000-000005000000}">
      <text>
        <r>
          <rPr>
            <sz val="9"/>
            <color indexed="81"/>
            <rFont val="Tahoma"/>
            <family val="2"/>
          </rPr>
          <t>Eliminación</t>
        </r>
      </text>
    </comment>
    <comment ref="X3" authorId="1" shapeId="0" xr:uid="{00000000-0006-0000-0000-000006000000}">
      <text>
        <r>
          <rPr>
            <sz val="9"/>
            <color indexed="81"/>
            <rFont val="Tahoma"/>
            <family val="2"/>
          </rPr>
          <t>Sustitución</t>
        </r>
      </text>
    </comment>
    <comment ref="Y3" authorId="1" shapeId="0" xr:uid="{00000000-0006-0000-0000-000007000000}">
      <text>
        <r>
          <rPr>
            <sz val="9"/>
            <color indexed="81"/>
            <rFont val="Tahoma"/>
            <family val="2"/>
          </rPr>
          <t>Control de Ingeniería</t>
        </r>
      </text>
    </comment>
    <comment ref="Z3" authorId="1" shapeId="0" xr:uid="{00000000-0006-0000-0000-000008000000}">
      <text>
        <r>
          <rPr>
            <sz val="9"/>
            <color indexed="81"/>
            <rFont val="Tahoma"/>
            <family val="2"/>
          </rPr>
          <t>Señalización y Control Administrativo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HiLiA YiSeL</author>
  </authors>
  <commentList>
    <comment ref="B3" authorId="0" shapeId="0" xr:uid="{00000000-0006-0000-0100-000001000000}">
      <text>
        <r>
          <rPr>
            <sz val="9"/>
            <color indexed="81"/>
            <rFont val="Tahoma"/>
            <family val="2"/>
          </rPr>
          <t>Rutinaria</t>
        </r>
      </text>
    </comment>
    <comment ref="C3" authorId="0" shapeId="0" xr:uid="{00000000-0006-0000-0100-000002000000}">
      <text>
        <r>
          <rPr>
            <sz val="9"/>
            <color indexed="81"/>
            <rFont val="Tahoma"/>
            <family val="2"/>
          </rPr>
          <t>No Rutinaria</t>
        </r>
      </text>
    </comment>
    <comment ref="G3" authorId="0" shapeId="0" xr:uid="{00000000-0006-0000-0100-000003000000}">
      <text>
        <r>
          <rPr>
            <sz val="9"/>
            <color indexed="81"/>
            <rFont val="Tahoma"/>
            <family val="2"/>
          </rPr>
          <t>Trabajadores</t>
        </r>
      </text>
    </comment>
    <comment ref="H3" authorId="0" shapeId="0" xr:uid="{00000000-0006-0000-0100-000004000000}">
      <text>
        <r>
          <rPr>
            <sz val="9"/>
            <color indexed="81"/>
            <rFont val="Tahoma"/>
            <family val="2"/>
          </rPr>
          <t>Contratista</t>
        </r>
      </text>
    </comment>
    <comment ref="U3" authorId="0" shapeId="0" xr:uid="{00000000-0006-0000-0100-000005000000}">
      <text>
        <r>
          <rPr>
            <sz val="9"/>
            <color indexed="81"/>
            <rFont val="Tahoma"/>
            <family val="2"/>
          </rPr>
          <t xml:space="preserve">
Eliminación</t>
        </r>
      </text>
    </comment>
    <comment ref="V3" authorId="0" shapeId="0" xr:uid="{00000000-0006-0000-0100-000006000000}">
      <text>
        <r>
          <rPr>
            <sz val="9"/>
            <color indexed="81"/>
            <rFont val="Tahoma"/>
            <family val="2"/>
          </rPr>
          <t>Sustitución</t>
        </r>
      </text>
    </comment>
    <comment ref="W3" authorId="0" shapeId="0" xr:uid="{00000000-0006-0000-0100-000007000000}">
      <text>
        <r>
          <rPr>
            <sz val="9"/>
            <color indexed="81"/>
            <rFont val="Tahoma"/>
            <family val="2"/>
          </rPr>
          <t>Control de Ingeniería</t>
        </r>
      </text>
    </comment>
    <comment ref="X3" authorId="0" shapeId="0" xr:uid="{00000000-0006-0000-0100-000008000000}">
      <text>
        <r>
          <rPr>
            <sz val="9"/>
            <color indexed="81"/>
            <rFont val="Tahoma"/>
            <family val="2"/>
          </rPr>
          <t>Señalización y Control Administrativo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HiLiA YiSeL</author>
  </authors>
  <commentList>
    <comment ref="U4" authorId="0" shapeId="0" xr:uid="{00000000-0006-0000-0200-000001000000}">
      <text>
        <r>
          <rPr>
            <sz val="9"/>
            <color indexed="81"/>
            <rFont val="Tahoma"/>
            <family val="2"/>
          </rPr>
          <t>Trabajadores</t>
        </r>
      </text>
    </comment>
    <comment ref="V4" authorId="0" shapeId="0" xr:uid="{00000000-0006-0000-0200-000002000000}">
      <text>
        <r>
          <rPr>
            <sz val="9"/>
            <color indexed="81"/>
            <rFont val="Tahoma"/>
            <family val="2"/>
          </rPr>
          <t>Contratista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HiLiA YiSeL</author>
  </authors>
  <commentList>
    <comment ref="U5" authorId="0" shapeId="0" xr:uid="{00000000-0006-0000-0300-000001000000}">
      <text>
        <r>
          <rPr>
            <sz val="9"/>
            <color indexed="81"/>
            <rFont val="Tahoma"/>
            <family val="2"/>
          </rPr>
          <t>Trabajadores</t>
        </r>
      </text>
    </comment>
    <comment ref="V5" authorId="0" shapeId="0" xr:uid="{00000000-0006-0000-0300-000002000000}">
      <text>
        <r>
          <rPr>
            <sz val="9"/>
            <color indexed="81"/>
            <rFont val="Tahoma"/>
            <family val="2"/>
          </rPr>
          <t>Contratista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HiLiA YiSeL</author>
  </authors>
  <commentList>
    <comment ref="U4" authorId="0" shapeId="0" xr:uid="{A771AF5A-35FC-4E02-B8A9-6DE58C100EEB}">
      <text>
        <r>
          <rPr>
            <sz val="9"/>
            <color indexed="81"/>
            <rFont val="Tahoma"/>
            <family val="2"/>
          </rPr>
          <t>Trabajadores</t>
        </r>
      </text>
    </comment>
    <comment ref="V4" authorId="0" shapeId="0" xr:uid="{9BB6248B-A7B0-4D87-8CEA-EE91E6F8D2B5}">
      <text>
        <r>
          <rPr>
            <sz val="9"/>
            <color indexed="81"/>
            <rFont val="Tahoma"/>
            <family val="2"/>
          </rPr>
          <t>Contratista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HiLiA YiSeL</author>
  </authors>
  <commentList>
    <comment ref="U5" authorId="0" shapeId="0" xr:uid="{CAFF637F-340E-41CC-B84B-BEFBF49775B1}">
      <text>
        <r>
          <rPr>
            <sz val="9"/>
            <color indexed="81"/>
            <rFont val="Tahoma"/>
            <family val="2"/>
          </rPr>
          <t>Trabajadores</t>
        </r>
      </text>
    </comment>
    <comment ref="V5" authorId="0" shapeId="0" xr:uid="{EE3E334F-E333-45DC-8049-1EF383A5B94C}">
      <text>
        <r>
          <rPr>
            <sz val="9"/>
            <color indexed="81"/>
            <rFont val="Tahoma"/>
            <family val="2"/>
          </rPr>
          <t>Contratista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HiLiA YiSeL</author>
  </authors>
  <commentList>
    <comment ref="U5" authorId="0" shapeId="0" xr:uid="{F5EA45F3-99AB-4E61-9CBD-140AEA44892D}">
      <text>
        <r>
          <rPr>
            <sz val="9"/>
            <color indexed="81"/>
            <rFont val="Tahoma"/>
            <family val="2"/>
          </rPr>
          <t>Trabajadores</t>
        </r>
      </text>
    </comment>
    <comment ref="V5" authorId="0" shapeId="0" xr:uid="{CB2C8F1D-CE38-4A3A-B21F-A23E5C527922}">
      <text>
        <r>
          <rPr>
            <sz val="9"/>
            <color indexed="81"/>
            <rFont val="Tahoma"/>
            <family val="2"/>
          </rPr>
          <t>Contratista</t>
        </r>
      </text>
    </comment>
  </commentList>
</comments>
</file>

<file path=xl/sharedStrings.xml><?xml version="1.0" encoding="utf-8"?>
<sst xmlns="http://schemas.openxmlformats.org/spreadsheetml/2006/main" count="5893" uniqueCount="770">
  <si>
    <t>Semestral</t>
  </si>
  <si>
    <t>Capacitaciones como reaccionar antes  situaciones de Orden Publico</t>
  </si>
  <si>
    <t>X</t>
  </si>
  <si>
    <t>Listado de teléfonos de emergencia Plan de emergencias</t>
  </si>
  <si>
    <t>Dec 2672 de 2013, Dec 4147 de 2011</t>
  </si>
  <si>
    <t xml:space="preserve">Heridas, Alteraciones del Sistema Nervioso (Pánico), Estrés, contusiones </t>
  </si>
  <si>
    <t>Orden Publico: Exposición ante situaciones de riego: robo, accidentes.</t>
  </si>
  <si>
    <t>Condiciones de  seguridad</t>
  </si>
  <si>
    <t>Capacitación sobre comportamiento seguro de oficinas</t>
  </si>
  <si>
    <t>No transitar por areas no autorizadas</t>
  </si>
  <si>
    <t>Resolución 2400 de  1979, Ley 9 de 1979, Res 1072 de 2015</t>
  </si>
  <si>
    <t xml:space="preserve">Lesiones en tejido blando y óseo, Fracturas </t>
  </si>
  <si>
    <t>Locativo: Caídas al mismo nivel, resbalones</t>
  </si>
  <si>
    <t>Muerte, Fractura o Golpes</t>
  </si>
  <si>
    <t>Locativo: Caída de escaleras</t>
  </si>
  <si>
    <t>Golpes, contusiones, fracturas menores</t>
  </si>
  <si>
    <t>Locativo: Tropezones con escritorios, caída de AZ</t>
  </si>
  <si>
    <t>Resolución 2400 de mayo 22 de 1979</t>
  </si>
  <si>
    <t>Electrocución Leve, quemaduras leves</t>
  </si>
  <si>
    <t>Electrico: Contacto directo con fuentes de Energía Eléctrica</t>
  </si>
  <si>
    <t>Manterner extintor SOLKAFLAN en la oficina, debidamente cargado e inspeccionado.</t>
  </si>
  <si>
    <t>Incendio por corto circuito, quemaduras de alto grado o muerte del personal, daño a la propiedad</t>
  </si>
  <si>
    <t>Electrico: Corto de circuitos de equipos</t>
  </si>
  <si>
    <t>Condiciones de Seguridad</t>
  </si>
  <si>
    <t>Cto admon:Manterner extintor SOLKAFLAN en la oficina, Cto ing:debidamente cargado e inspeccionado. Plan de emergencias</t>
  </si>
  <si>
    <t>x</t>
  </si>
  <si>
    <t>quemaduras de alto grado o muerte del personal, daño a la propiedad</t>
  </si>
  <si>
    <t xml:space="preserve">Tecnológico (explosión, fuga, derrame, incendio) </t>
  </si>
  <si>
    <t>Condicion de seguridad</t>
  </si>
  <si>
    <t>Realización y segumiento de exámanes médicos ocupacionales.</t>
  </si>
  <si>
    <t>Resolución 627 de abril 7 de 2006, Resolución 1792 de mayo 3 de 1990</t>
  </si>
  <si>
    <t>Desconcentración, dolor de cabeza, fatiga auditiva Estrés</t>
  </si>
  <si>
    <t xml:space="preserve">Ruido:  ocasionada por los teléfonos e Impresoras </t>
  </si>
  <si>
    <t>Fisico</t>
  </si>
  <si>
    <t>TODO EL PERSONAL - VISITANTES</t>
  </si>
  <si>
    <t>Ley 9 de 1979, Res. 2400 de 1979</t>
  </si>
  <si>
    <t>Enfermedades Intestinales, vómitos, mareos</t>
  </si>
  <si>
    <t>Consumo de alimentos en mismo recipientes</t>
  </si>
  <si>
    <t>Lavado con agua y jabon de lavar losa despues de usarlos.</t>
  </si>
  <si>
    <t xml:space="preserve">Enfermedades endémicas, infecciones con bacterias hongos u otros </t>
  </si>
  <si>
    <t>Bacterias y virus</t>
  </si>
  <si>
    <t>Biológico</t>
  </si>
  <si>
    <t>Pausas activas periodicas en la jornada de trabajo</t>
  </si>
  <si>
    <t>PROYECTO DE ACUERDO 294 DE 2006, 2844 DE 2007</t>
  </si>
  <si>
    <t xml:space="preserve">Cansancio, lumbalgia crónica, desordenes musculo - esqueléticos </t>
  </si>
  <si>
    <t xml:space="preserve">Postura sedente prolongada en la jornada laboral </t>
  </si>
  <si>
    <t>información sobre el riesgo</t>
  </si>
  <si>
    <t>Enfermedad Túnel del Carpio</t>
  </si>
  <si>
    <t>Uso del mouse</t>
  </si>
  <si>
    <t>Biomecánico: Posturas</t>
  </si>
  <si>
    <t>Listado de teléfonos de emergencia</t>
  </si>
  <si>
    <t>Plan de Emergencias, Capacitación de Brigadistas, Simulacros, Señalización de Rutas de Evacuación</t>
  </si>
  <si>
    <t>Rutas de evacuación, Plan de emergencias</t>
  </si>
  <si>
    <t>Lesiones, Alteración al Sistema Nervioso (Pánico), fracturas, traumas.</t>
  </si>
  <si>
    <t>Desastres Naturales: Sismos, vendavales, inundaciones, deslizamientos, lluvias.</t>
  </si>
  <si>
    <t>Condiciones de Seguridad: Factor Natural</t>
  </si>
  <si>
    <t>Autocuidado Informar de los peligros al ingreso de la empresa</t>
  </si>
  <si>
    <t>Orden y aseo en el area</t>
  </si>
  <si>
    <t>Informar de los peligros al ingreso de la empresa</t>
  </si>
  <si>
    <t xml:space="preserve">heridas, golpes, cortaduras superficiales </t>
  </si>
  <si>
    <t>Mecanico: Uso de herramientas manuales de oficina: cosedora, perforadora, bisturí y sacaganchos</t>
  </si>
  <si>
    <t>Manterner extintor SOLKAFLAN en la oficina, debidamente cargado e inspeccionado.  información sobre el riesgo</t>
  </si>
  <si>
    <t>Mantener nivel adecuado de ilumnación</t>
  </si>
  <si>
    <t>Decreto 1918 de 1994, Resolución 4282 de 2007</t>
  </si>
  <si>
    <t>Fatiga visual, dolor de cabeza, Visión Borrosa debido al cambio de luminosidad.</t>
  </si>
  <si>
    <t>Iluminación: Baja Iluminación /Exceso de Iluminación</t>
  </si>
  <si>
    <t>Resolución 9031 de julio 12 de 1990</t>
  </si>
  <si>
    <t>Fatiga visual, cansancio, dolor de cabeza, Estrés.</t>
  </si>
  <si>
    <t>Exposición a Radiaciones No Ionizantes (Pantalla de Computador)</t>
  </si>
  <si>
    <t>Físico</t>
  </si>
  <si>
    <t>VISITANTES</t>
  </si>
  <si>
    <t>Capacitación en Riesgo Publico y seguridad vial</t>
  </si>
  <si>
    <t>Autocuidado</t>
  </si>
  <si>
    <t>Golpes, Traumas, Fracturas y Accidentes Viales (Atropellamientos)</t>
  </si>
  <si>
    <t>Locativo: Desplazamiento fuera de la entidad en medios de transporte terrestre  en representación de la empresa.</t>
  </si>
  <si>
    <t>Lesiones, Golpes, Rapones</t>
  </si>
  <si>
    <t>Locativo: Caída a nivel, golpes con estructuras</t>
  </si>
  <si>
    <t xml:space="preserve">Respetar las señales y normas de transito </t>
  </si>
  <si>
    <t xml:space="preserve">Ley 769 de agoso 6 de 2002, </t>
  </si>
  <si>
    <t>Lesiones menores o mayores, fracturas.  Choques o colisiones con vehículos, estructuras o personas. Muerte</t>
  </si>
  <si>
    <t>Accidentes vehiculares</t>
  </si>
  <si>
    <t>Capacitación al personal sobre el manejo de Estrés. Programación de Baterías de Riesgos Psicosociales</t>
  </si>
  <si>
    <t>Pausas activas en la jornada de trabajo, Evaluación de riesgo psicosocial.</t>
  </si>
  <si>
    <t>Ley 909 de septiembre 23 de 2004, Resolución 2646 de 2008</t>
  </si>
  <si>
    <t>Fatigas mentales, dolores de cabeza, tensión muscular, mareos, bajo rendimiento</t>
  </si>
  <si>
    <t>Condiciones de la tarea (carga mental, contenido de la tarea, demandas emocionales)</t>
  </si>
  <si>
    <t>Psicosocial</t>
  </si>
  <si>
    <t>Rutas de evacuación, Plan de emergencias, simulacros</t>
  </si>
  <si>
    <t>Sismos, Vendavales, Precipitaciones, (lluvias, granizadas, heladas)</t>
  </si>
  <si>
    <t>Fenómenos Naturales</t>
  </si>
  <si>
    <t>Pausas activas, Programación de estudios ergonómicos</t>
  </si>
  <si>
    <t>Pausas activas periodicas en la jornada de trabajo, capacitación en higiene postural.</t>
  </si>
  <si>
    <t>Ley 9 de enero 24 de 1979, Resolución 2400 de mayo 22 de 1979</t>
  </si>
  <si>
    <t>Disminución de la circulación sanguínea de piernas y brazos, tensión en los músculos de la espalda, cuello y hombros.</t>
  </si>
  <si>
    <t>Carga dinámica, caminando para realizar diligencias administrativas</t>
  </si>
  <si>
    <t>Ergonómicos</t>
  </si>
  <si>
    <t>Capacitación sobre manejo riesgo público.</t>
  </si>
  <si>
    <t xml:space="preserve">Dec. 480 de 2009,Ley 986 de 2005 </t>
  </si>
  <si>
    <t>Heridas, Golpes, Estrés, Depresión</t>
  </si>
  <si>
    <t xml:space="preserve">Públicos: (Robos, atracos, saltos, atentados, desorden
público, etc.) </t>
  </si>
  <si>
    <t>Locativos</t>
  </si>
  <si>
    <t>Exámenes médicos periódicos.  Inspección de uso y estado de EPP</t>
  </si>
  <si>
    <t>Tapar via respiratoria al exponerse a humos visibles de vehículos</t>
  </si>
  <si>
    <t>Decreto 2202 de agosto 14 de 1968, Resolución 2400 de mayo 22 de 1979</t>
  </si>
  <si>
    <t>Intoxicación aguda o crónica, irritación de mucosas</t>
  </si>
  <si>
    <t>Material particulado de los vehículos</t>
  </si>
  <si>
    <t>Químico</t>
  </si>
  <si>
    <t>Capacitación sobre el Uso de Bloqueador solar</t>
  </si>
  <si>
    <t>Uso de bloqueador solar, uso de camisa managa larga</t>
  </si>
  <si>
    <t>Fatiga visual, cansancio, agotamiento, falta de concentración, deshidratación, quemaduras de primer grado.</t>
  </si>
  <si>
    <t xml:space="preserve">Exposición a Radiación No Ionizantes: Luz Solar </t>
  </si>
  <si>
    <t>TODO EL PERSONAL</t>
  </si>
  <si>
    <t xml:space="preserve">LABORES FUERA DE OFICINA -VISITAS </t>
  </si>
  <si>
    <t>Listado de teléfonos de emergencia y de entidades de la fuerza publica</t>
  </si>
  <si>
    <t>Exposición ante situaciones de riego: robo, accidentes.</t>
  </si>
  <si>
    <t>Público</t>
  </si>
  <si>
    <t>Riesgo Fenomeno Natural</t>
  </si>
  <si>
    <t>Al momento de evacuar mantener la calma cuando se cruce las calles para llegar al punto de encuentro.</t>
  </si>
  <si>
    <t>Solicitar Progrma de trabajo en alturas, cuando sea requerido</t>
  </si>
  <si>
    <t>Resolución 2400 de  1979, Ley 9 de 1979, Res 1072 de 2017</t>
  </si>
  <si>
    <t>muerte, fracuras</t>
  </si>
  <si>
    <t xml:space="preserve">Trabajo en alturas </t>
  </si>
  <si>
    <t xml:space="preserve">Condiciones de seguridad </t>
  </si>
  <si>
    <t>Cto admon:Manterner extintor SOLKAFLAN en la oficina, Cto ing:debidamente cargado e inspeccionado. Plan de emergencias, simulacro</t>
  </si>
  <si>
    <t>Cto ing: Realizar Mantenimiento Preventivo a los Equipos. Cto admon: Realizar inspecciones periodicas a las instalaciones.</t>
  </si>
  <si>
    <t>Cto admon:Manterner extintor SOLKAFLAN en la oficina, Cto ing:debidamente cargado e inspeccionado.</t>
  </si>
  <si>
    <t>RETIE</t>
  </si>
  <si>
    <t>Conexiones electricas defectuosas o sin proteccion, sobrecarga en los tomas electricos</t>
  </si>
  <si>
    <t>Condiciones de seguridad - Electrico</t>
  </si>
  <si>
    <t>Inspección de herramientas y equipos</t>
  </si>
  <si>
    <t>Resolución 2400/1979</t>
  </si>
  <si>
    <t>cortadas en dedos, machucones en las manos</t>
  </si>
  <si>
    <t>Uso incorrecto de equipos y herramientas utilizados</t>
  </si>
  <si>
    <t>Mecanico</t>
  </si>
  <si>
    <t>Cto admon: Seguir realizando capacitaciones de manejo de estrés y pausas activas en la jornada laboral.</t>
  </si>
  <si>
    <t>Cto admon: Pausas activas en la jornada de trabajo</t>
  </si>
  <si>
    <t>Resolución 2646/2008</t>
  </si>
  <si>
    <t>Cefaleas, Estrés.</t>
  </si>
  <si>
    <t>Carga mental, contenido de la tarea</t>
  </si>
  <si>
    <t>Hojas de seguridad , instructivo manejo de productos químicos</t>
  </si>
  <si>
    <t>Hojas de seguridad , instructimo manejo de productos químicos</t>
  </si>
  <si>
    <t>Enfermedades respiratorias</t>
  </si>
  <si>
    <t xml:space="preserve">Productos químicos empleados en la actividad </t>
  </si>
  <si>
    <t>Quimico</t>
  </si>
  <si>
    <t>Protección respiratoria</t>
  </si>
  <si>
    <t xml:space="preserve">Material partuculado </t>
  </si>
  <si>
    <t>Realizar pausa activa durante desarrollo de visita , minimo una de cinco minutos cada hora de trabajo, Mantener agua para hidratación del personal. En cada pausa activa consumir agua, o cada media hora. EPP: Utilizar casco, gafas de seguridad, camisa mangalarga.</t>
  </si>
  <si>
    <t>Utilizar epp, como camisas de manga larga y protector solar</t>
  </si>
  <si>
    <t xml:space="preserve">
Decreto 3075 de diciembre 23 de 1997, Resolución 2400 de  1979, Ley 9 de 1979</t>
  </si>
  <si>
    <t>Quemaduras de primer grado en piel. Deshidratación o desmayos por insolación. Conjuntivitis, daños oculares.</t>
  </si>
  <si>
    <t>Exposición a altas o bajas temperaturas</t>
  </si>
  <si>
    <t>Ley 9/1979</t>
  </si>
  <si>
    <t>Enfermedades en la columna, lesiones osteomusculares,dolores lumbares, pronunciacion de vemas varices, mala circulacion de la sangre</t>
  </si>
  <si>
    <t>Posturas , manejo de cargas, esfuerzos, posicion de pie</t>
  </si>
  <si>
    <t>Biomecánico</t>
  </si>
  <si>
    <t>Manchas en la piel Cáncer de piel Fatiga Visual, Cataratas</t>
  </si>
  <si>
    <t>Exposición excesiva diaria a radiaciones UVe IR generadas por el sol.</t>
  </si>
  <si>
    <t xml:space="preserve">Realización y segumiento de exámanes médicos ocupacionales. </t>
  </si>
  <si>
    <t>Dolor de cabeza leves, irritabilidad, stres. Disconfort acústico. Molestias e interferencias que producen distorsión</t>
  </si>
  <si>
    <t xml:space="preserve">Exposición a ruido generado </t>
  </si>
  <si>
    <t>Inspeccion de areas de trabajo preveamnete</t>
  </si>
  <si>
    <t>Picaduras, mordeduras que causan heridas o alegias , infecciones</t>
  </si>
  <si>
    <t>Exposicion a animales , exrementos</t>
  </si>
  <si>
    <t>Biologico</t>
  </si>
  <si>
    <t>Mantener ordenada la oficina, realizar la actividad con precaución</t>
  </si>
  <si>
    <t>Accidentes que pueden  generar lesiones generales desde leves a graves incluso muerte</t>
  </si>
  <si>
    <t xml:space="preserve">sistemas y medios de almacenamiento, superficies donde se transita (irregulares, deslizantes, con diferencia del nivel), condiciones de orden y aseo, (caídas de objeto) </t>
  </si>
  <si>
    <t>Locativo</t>
  </si>
  <si>
    <t>CONTRATISTAS</t>
  </si>
  <si>
    <t>MANTENIMIENTOS LOCATIVOS</t>
  </si>
  <si>
    <t>Listado de teléfonos de emergencia , información sobre el riesgo</t>
  </si>
  <si>
    <t>Realizar progrma de alturas en caso de simular ssituaciones que requierean trabajo en alturas</t>
  </si>
  <si>
    <t>Accidente Vehícular</t>
  </si>
  <si>
    <t>Condiciones de seguridad</t>
  </si>
  <si>
    <t>No grapar al tiempo mas de 10 hojas, no forzar la perforadora  con mas de 20 hojas al tiempo</t>
  </si>
  <si>
    <t>Uso incorrecto de equipos utilizados</t>
  </si>
  <si>
    <t xml:space="preserve"> información sobre el riesgo, planear simulacros</t>
  </si>
  <si>
    <t>Cefaleas, Estrés, paros cardiacos</t>
  </si>
  <si>
    <t>Contenido de la tarea</t>
  </si>
  <si>
    <t>Capacitación en el riesgo, exámen médico espirometria</t>
  </si>
  <si>
    <t>Disponere hojas de seguridad</t>
  </si>
  <si>
    <t>Material partuculado por vehículos</t>
  </si>
  <si>
    <t>Usar ropa adecuada según el clima</t>
  </si>
  <si>
    <t xml:space="preserve"> información sobre el riesgo</t>
  </si>
  <si>
    <t>Uso de bloqueador solar, programar recorridos, usar camisa managa larga, capacitación en riesgo</t>
  </si>
  <si>
    <t xml:space="preserve">Hacer segumiento a exámanes médicos ocupacionales. </t>
  </si>
  <si>
    <t xml:space="preserve">Exposición a ruido generado por público, tráfico vehícular, contaminación auditiva </t>
  </si>
  <si>
    <t>Lavado y desinfecccion de baños.</t>
  </si>
  <si>
    <t>Autocuidado, información sobre el riesgo</t>
  </si>
  <si>
    <t xml:space="preserve">sistemas y medios de almacenamiento, superficies donde se transita (irregulares, deslizantes,
con diferencia del nivel), condiciones de orden y aseo, (caídas de objeto) </t>
  </si>
  <si>
    <t>TODO EL PERSONAL -VISITANTES</t>
  </si>
  <si>
    <t>SIMULACROS</t>
  </si>
  <si>
    <t>Plan de emergencias, simulacros</t>
  </si>
  <si>
    <t>Seguir Rutas de evacuación y Plan de emergencias</t>
  </si>
  <si>
    <t>Ley 1523/2012</t>
  </si>
  <si>
    <t>Heridas, contusiones, golpes, fractura o muerte</t>
  </si>
  <si>
    <t>Sismos o Terremotos , inundaciones, vendabales</t>
  </si>
  <si>
    <t>Respetar las señales y normas de transito.</t>
  </si>
  <si>
    <t xml:space="preserve">Respetar las señales y normas de transito.  </t>
  </si>
  <si>
    <t>Decreto 1813/1994</t>
  </si>
  <si>
    <t>Cto admon: Pausas activas en la jornada de trabajo, Evaluación de riesgo psicosocial.</t>
  </si>
  <si>
    <t>Cefaleas, Estrés</t>
  </si>
  <si>
    <t>Carga mental, contenido de la tarea, estilos de mando.</t>
  </si>
  <si>
    <t>Capacitación en autocuidado, precaución al caminar</t>
  </si>
  <si>
    <t>Auto cuidado</t>
  </si>
  <si>
    <t>Caidas a nivel, golpes con estructuras</t>
  </si>
  <si>
    <t>Exposición a carga estática ‐ dinámica: Alzando y transportando cargas, caminando para realizar las diligencias administrativas.</t>
  </si>
  <si>
    <t>Seguir capacitando al personal sobre riesgo público.</t>
  </si>
  <si>
    <t xml:space="preserve">Disponer de teléfonos de emergencia </t>
  </si>
  <si>
    <t>Decreto 480/2009</t>
  </si>
  <si>
    <t>Atracos, amenazas, bombas</t>
  </si>
  <si>
    <t>Admon</t>
  </si>
  <si>
    <t xml:space="preserve">MENSAJERIA </t>
  </si>
  <si>
    <t>Uso de bolsas para basura. Ubicar una en cada caneca. No tocar directamente la basura cuando se va a sacar. Utilizar guantes para aseo. Despues de manipular lavarse bien manos con agua y jabo. Realizar inspeccion de areas de trabajo. Instructivo manejo de residuos sólidos</t>
  </si>
  <si>
    <t>Uso de bolsas para basura. Ubicación de bolsa en cada caneca. No tocar directamente la basura cuando se va a sacar. Uso de guantes para aseo. Despues de manipular los residuos,  lavado de manos con agua y jabon. Inspeccion de areas de trabajo. Instructivo manejo de residuos sólidos</t>
  </si>
  <si>
    <t>Daños en la piel, problemas digestivos, deshidratación</t>
  </si>
  <si>
    <t>Presencia de microorganismos en residuos generados por funcionarios de la empresa</t>
  </si>
  <si>
    <t>MANIPULACIÓN DE RESIDUOS</t>
  </si>
  <si>
    <t>No usar el horno mas de lo que se requiere</t>
  </si>
  <si>
    <t>Cefaleas.</t>
  </si>
  <si>
    <t>Esposiciòn a radiaciones no ionnizantes</t>
  </si>
  <si>
    <t>Cto admon: Realizar inspecciones periodicas a las instalaciones.
Capacitación en riesgo electrico</t>
  </si>
  <si>
    <t>Conexiones electricas defectuosas, sobrecarga en los tomas electricas</t>
  </si>
  <si>
    <t xml:space="preserve">USO DE HORNO MICROONDAS </t>
  </si>
  <si>
    <t>Dar a cada funcionario un vaso para consumo de agua y posillo para consumo de café. Lavar con agua y jabon de lavar losa despues de usarlos.</t>
  </si>
  <si>
    <t>Contagio de enfermedades (Gripas, virus, Etc)</t>
  </si>
  <si>
    <t>Consumo de agua en uns mismo vaso por varios funcionarios</t>
  </si>
  <si>
    <t>Verificar que al momento de ingerir el liquido este a una temperatura tal que el organismo la soporte y que esl vaso no esté roto</t>
  </si>
  <si>
    <t>Verificación en el momento de ingerir el liquido este a una temperatura tal que el organismo la soporte y que el vaso no esté roto.</t>
  </si>
  <si>
    <t>Quemaduras en la boca y en el cuerpo en caso de derrame de la bebida</t>
  </si>
  <si>
    <t>Liquidos a alta temperatura</t>
  </si>
  <si>
    <t xml:space="preserve">TODO EL PERSONAL </t>
  </si>
  <si>
    <t>PREPARACIÓN Y CONSUMO DE BEBIDAS</t>
  </si>
  <si>
    <t>Capacitar al personal sobre condiciones adecuadas de seguridad, como informar acciones sospechosas</t>
  </si>
  <si>
    <t xml:space="preserve">Listado de teléfonos de emergencia </t>
  </si>
  <si>
    <t>Programas de Gestión Riesgo psicosocial, Planear ejecución de tareas y dar descansos en dias posteriores en caso de trabajo hasta altas horas de la noche</t>
  </si>
  <si>
    <t>Planeación de ejecución de tareas y descansos en dias posteriores en caso de trabajo hasta altas horas de la noche</t>
  </si>
  <si>
    <t>Estrés, fatiga, cansancio, bajo desempeño laboral.</t>
  </si>
  <si>
    <t>Exposicion del personal a intensas  horas de trabajo, Alta carga laboral</t>
  </si>
  <si>
    <t>TRABAJO A ALTAS HORA  DE LA NOCHE</t>
  </si>
  <si>
    <t>Uso incorrecto de grapadoras y sacaganchos perforadora y elemetos cortopunzantes</t>
  </si>
  <si>
    <t>MANEJO DE DOCUMENTOS</t>
  </si>
  <si>
    <t>Ingresar hasta que el piso se encuentre completamente seco, señalización de precaución</t>
  </si>
  <si>
    <t>Ingreso hasta que el piso se encuentre completamente seco</t>
  </si>
  <si>
    <t>golpes menores, fracturas, hematomas</t>
  </si>
  <si>
    <t>caida por piso resbaloso</t>
  </si>
  <si>
    <t>EPP: Uso de guantes de caucho cada vez que se realice aseo a las oficinas de la empresa,.</t>
  </si>
  <si>
    <t>Uso de guantes de caucho cada vez que se realice aseo a las oficinas de la empresa.</t>
  </si>
  <si>
    <t>Daños a vias respiratorias y daños en la piel por contacto directo</t>
  </si>
  <si>
    <t>Exposicion a desinfectantes</t>
  </si>
  <si>
    <t>Lavado de baños</t>
  </si>
  <si>
    <t>Contagio de infecciones</t>
  </si>
  <si>
    <t>Exposicion a bacterias</t>
  </si>
  <si>
    <t xml:space="preserve">USO DEL BAÑO </t>
  </si>
  <si>
    <t>Riesgo Natural</t>
  </si>
  <si>
    <t>Señalización del area con avisos de precaucion, aplicar orden y aseo en el area</t>
  </si>
  <si>
    <t>caida por escaleras</t>
  </si>
  <si>
    <t xml:space="preserve">Mantenimiento preventivo. Conducir aplicando el manejo defensivo
Velocidad  máxima 60 km/h
Respetar las señales y normas de transito        </t>
  </si>
  <si>
    <t xml:space="preserve">Mantenimiento preventivo. Conducir aplicando el manejo defensivo, Velocidad  máxima 60 km/h, Respetar las señales y normas de transito        </t>
  </si>
  <si>
    <t>Fomentación del autocuidado en los trabajadores, Verificar que en el momneto de llegar a la oficina no haya circulacion de vehiculos</t>
  </si>
  <si>
    <t>Fomentación de autocuidado en los trabajadores, Verificación que en el momento de llegar a la oficina no haya circulación de vehiculos, respetar las señales y normas de transito</t>
  </si>
  <si>
    <t>Atropellamiento de vehiculos</t>
  </si>
  <si>
    <t xml:space="preserve">ENTRADA Y SALIDA A LABORAR EN LA OFICINA </t>
  </si>
  <si>
    <t>Señalizar el area con avisos de precaución</t>
  </si>
  <si>
    <t>No pisar areas mojadas</t>
  </si>
  <si>
    <t>Golpes menores en miembros inferioes</t>
  </si>
  <si>
    <t>Resbalon por piso humedo</t>
  </si>
  <si>
    <t>Aplicar orden y aseo en el area</t>
  </si>
  <si>
    <t>golpes menores en rodillas</t>
  </si>
  <si>
    <t>Tropezon con escritorios, espacio reducido</t>
  </si>
  <si>
    <t xml:space="preserve"> TODO EL PERSONAL</t>
  </si>
  <si>
    <t>TRASLADO POR OFICINA</t>
  </si>
  <si>
    <t>En caso de que esta se dañe, no forzar ninguno de sus mecanismos</t>
  </si>
  <si>
    <t>Machucones en manos</t>
  </si>
  <si>
    <t>Atrapamiento de mano en impresora</t>
  </si>
  <si>
    <t xml:space="preserve">No tocar directamente tintas de impresoras </t>
  </si>
  <si>
    <t>Problemas en la piel, dermatitis</t>
  </si>
  <si>
    <t>Exposición a tintas de cartuchos de impresión</t>
  </si>
  <si>
    <t>Cto admon: Realizar inspección de areas de trabajo  y verificar instalaciones electricas, Cto ing: Manterner extintor SOLKAFLAN en la oficina, debidamente cargado e inspeccionado</t>
  </si>
  <si>
    <t>Cto admon: Inspección de areas de trabajo e instalaciones electricas, Cto ing: Extintor SOLKAFLAN en la oficina, debidamente cargado e inspeccionado</t>
  </si>
  <si>
    <t>Quemaduras al  personal de la empresa y/o perdida total de infraestructura.</t>
  </si>
  <si>
    <t>Corto circuito de impresoras</t>
  </si>
  <si>
    <t>Electrico</t>
  </si>
  <si>
    <t>IMPRESIÓN DE DOCUMENTOS</t>
  </si>
  <si>
    <t>Mantener ordenada la oficina, realizar la actividad con precaucion</t>
  </si>
  <si>
    <t>Orden de la oficina, realización de actividades con precaución</t>
  </si>
  <si>
    <t>golpes en columna, fracturas menores, hematomas</t>
  </si>
  <si>
    <t>Caidas a nivel</t>
  </si>
  <si>
    <t>Tropezon con escritorios</t>
  </si>
  <si>
    <t>Cto admon: No exceder la capacidad de almacenamiento de estos estantes, realizar inspecciones de areas de trabajo</t>
  </si>
  <si>
    <t>Cto admon: No exceder la capacidad de almacenamiento de estos estantes,  las inspecciones de areas de trabajo</t>
  </si>
  <si>
    <t>Caida de  AZ</t>
  </si>
  <si>
    <t>No permitir el almacenamiento de documentos por mas de 10 años a excepción de los relacionados con SST (20 aaños)</t>
  </si>
  <si>
    <t xml:space="preserve">Generación de polvo de lo documentos </t>
  </si>
  <si>
    <t xml:space="preserve">Uso de  guantes de caucho cada vez que se realice aseo a las oficinas de la empresa, </t>
  </si>
  <si>
    <t>Uso de guantes de caucho cada vez que se realiza aseo a las oficinas de la empresa.</t>
  </si>
  <si>
    <t>Daños a vias respiratorias, daños en la piel y los ojos por contacto directo</t>
  </si>
  <si>
    <t>Uso de detergentes, desinfectantes, ambientadores y limpiadores. Etc</t>
  </si>
  <si>
    <t>SERVICIOS GENERALES</t>
  </si>
  <si>
    <t xml:space="preserve">ASEO A OFICINA </t>
  </si>
  <si>
    <t xml:space="preserve">ALMACENAMIENTO DE DOCUMENTOS ACTUALIZADOS E INACTIVOS </t>
  </si>
  <si>
    <t>Cto admon: Capacitaciones de manejo de estrés y pausas activas en la jornada laboral.</t>
  </si>
  <si>
    <t>Exámenes Ocupacionales Periódicos</t>
  </si>
  <si>
    <t>Res 2400 de  1979, Res. 8321 de 1983, Ley 9 de 1979, Res 1072 de 2015</t>
  </si>
  <si>
    <t>Ruido: por teléfonos, celulares, impresoras</t>
  </si>
  <si>
    <t>Programa de gestión de riesgo biomecanico, Realizar ejercicios de movimiento de muñecas, realizar pausas activas periodicas en la jornada de trabajo, Capacitar sobre efectos del uso del mouse.  en lo relacionado con higiene postural</t>
  </si>
  <si>
    <t>Enfermedad del Tunel del Carpo</t>
  </si>
  <si>
    <t>Uso de Mouse</t>
  </si>
  <si>
    <t>Cto admon: Realizar pausas activas en la jornada de trabajo, realizar examenes de optómetria al personal EPP: y en caso de que se requieran lentes conseguirlos con absorcion rayos UV</t>
  </si>
  <si>
    <t xml:space="preserve">Cto admon: Pausas activas en la jornada de trabajo, realización de  los examenes de optómetria al personal </t>
  </si>
  <si>
    <t>Cefaleas, Stress,cansancio, fatiga, conjuntivitis</t>
  </si>
  <si>
    <t>Exposicion a Radiciones No Ionizantes</t>
  </si>
  <si>
    <t>Garantizar el nivel adecuado de iluminación en todos los puestos de trabajo. Revisar mediciones de iluminacion anualmente .</t>
  </si>
  <si>
    <t xml:space="preserve">Mantener iluminación en areas de trabajo,  estudio de iluminación </t>
  </si>
  <si>
    <t>Perdida progresiva de la visión, stres,cansancio, fatiga</t>
  </si>
  <si>
    <t>Iluminación deficiente</t>
  </si>
  <si>
    <t>Programa de gestión de riesgo biomecanico, realizar pausas activas, capacitación de higiene postural. Estudio de ergonomia y tomar acciones correspondientes de mejora</t>
  </si>
  <si>
    <t>Posturas base de trabajo y condiciones de puestos de trabajo</t>
  </si>
  <si>
    <t>Cto ing: Realizar Mantenimiento Preventivo a los Equipos. Cto admon: Realizar inspecciones periodicas a las instalaciones.
Capacitación en riesgo electrico</t>
  </si>
  <si>
    <t>USO DE EQUIPOS DE COMPUTO Y OTROS</t>
  </si>
  <si>
    <t>EPP</t>
  </si>
  <si>
    <t>S-CA</t>
  </si>
  <si>
    <t>CI</t>
  </si>
  <si>
    <t>S</t>
  </si>
  <si>
    <t>E</t>
  </si>
  <si>
    <t>Valor del Riesgo</t>
  </si>
  <si>
    <t>NC</t>
  </si>
  <si>
    <t>NP</t>
  </si>
  <si>
    <t>P</t>
  </si>
  <si>
    <t>NCP</t>
  </si>
  <si>
    <t>NE</t>
  </si>
  <si>
    <t>Horas</t>
  </si>
  <si>
    <t>Total</t>
  </si>
  <si>
    <t>C</t>
  </si>
  <si>
    <t>T</t>
  </si>
  <si>
    <t>NR</t>
  </si>
  <si>
    <t>R</t>
  </si>
  <si>
    <t>Seguimiento</t>
  </si>
  <si>
    <t>Acciones de Control</t>
  </si>
  <si>
    <t>Tipo de Control</t>
  </si>
  <si>
    <t>Estimación del Riesgo</t>
  </si>
  <si>
    <t>Evaluación del Riesgo</t>
  </si>
  <si>
    <t>Medidas de Control Actuales</t>
  </si>
  <si>
    <t>CUMPLIMIENTO LEGAL Y NORMATIVO</t>
  </si>
  <si>
    <t>Expuestos</t>
  </si>
  <si>
    <t>Efectos Posibles</t>
  </si>
  <si>
    <t>Peligro (Fuente)</t>
  </si>
  <si>
    <t>Factor de Riesgo</t>
  </si>
  <si>
    <t>Tipo de Actividad</t>
  </si>
  <si>
    <t>Cargos</t>
  </si>
  <si>
    <t>Actividad</t>
  </si>
  <si>
    <t>ACTIVIDADES EN INSTALACIONES VECINAS</t>
  </si>
  <si>
    <t>Cto admon: Pausas activas periodicas en la jornada de trabajo, estudio de puestos de trabajo</t>
  </si>
  <si>
    <t>Realizar pausas activas periodicas en la jornada de trabajo,Capacitar sobre efectos de las posturas inadecuadas. en lo relacionado con pausas activa y gimnasia laboral</t>
  </si>
  <si>
    <t>Cto admon:Manterner extintor SOLKAFLAN en la oficina, Cto ing:debidamente cargado e inspeccionado. Plan de emergencias. Capacitación , simulacro</t>
  </si>
  <si>
    <t>Rutas de evacuación, Plan de emergencias, participacion en simulacros cuando aplique</t>
  </si>
  <si>
    <t>Medidas de Control</t>
  </si>
  <si>
    <t>Evaluacion del Riesgo</t>
  </si>
  <si>
    <t>Conducción</t>
  </si>
  <si>
    <t>Fisicos</t>
  </si>
  <si>
    <t>Ruidos: generados por el vehiculo y le Ambiente</t>
  </si>
  <si>
    <t xml:space="preserve">Enfermedades: Hipoacusia, cefaleas. </t>
  </si>
  <si>
    <t>PROYECTO ACUERDO 180 DE 2004, RES. 0627 DE 2006</t>
  </si>
  <si>
    <t xml:space="preserve">Segumiento de exámanes médicos ocupacionales. </t>
  </si>
  <si>
    <t>Examenes Medicos de Ingreso, Periodicos y de Retiro, Capacitación en Riesgo Fisicos</t>
  </si>
  <si>
    <t>Vibraciones: generadas por los vehiculos y condiciones de las vias</t>
  </si>
  <si>
    <t>Dolores de cabeza y articulaciones</t>
  </si>
  <si>
    <t>Resolución 2400 de  1979, Ley 9 de 1979</t>
  </si>
  <si>
    <t>Iluminación: Deficiencia de iluminacion en el trabajo nocturnos</t>
  </si>
  <si>
    <t>Fatiga visual, dolor de cabeza, Vision Borrosa debido al cambio de luminocidad.</t>
  </si>
  <si>
    <t>Inducción al Riesgo /Examenes medicos ocupacionales</t>
  </si>
  <si>
    <t>Temperaturas y factores climaticos</t>
  </si>
  <si>
    <t>Agotamiento, Cansancio, dolores de cabeza, mareos</t>
  </si>
  <si>
    <t xml:space="preserve">Resolución 2400 de  1979, Ley 9 de 1979, Res 1072 de 2015, Ley 1503 de 2011 
Decreto 2851 de 2013 
Resolución 1565 de 2014
</t>
  </si>
  <si>
    <t>Aumentar la periodicidad en los tiempos de descanso, Variar las tareas durante la jornada laboral, capacitación riesgo por temperaturas bajas</t>
  </si>
  <si>
    <t>Radiaciones no ionizantes (Luz solar)</t>
  </si>
  <si>
    <t>Fatiga visual, cansancio, agotamiento, falta de concentración, deshidratación</t>
  </si>
  <si>
    <t>Capacitación en exposición a riesgos. 
Uso de bloqueador solar</t>
  </si>
  <si>
    <t>Exposicion a temperaturas extremas de frio o calor</t>
  </si>
  <si>
    <t>Agotamiento, Cansancio, dolores de cabeza, mareos, Quemaduras en primer grado</t>
  </si>
  <si>
    <t xml:space="preserve">Uso de ropa adecuada </t>
  </si>
  <si>
    <t>Aumentar la periodicidad en los tiempos de descanso, Variar las tareas durante la jornada laboral, capacitación riesgo por temperaturas altas</t>
  </si>
  <si>
    <t>Temperaturas: Superfies calientes</t>
  </si>
  <si>
    <t>Quemaduras en primer grado</t>
  </si>
  <si>
    <t xml:space="preserve">RES.2400 de 1979, Res. 4568 de 2014,  Ley 1503 de 2011 
Decreto 2851 de 2013 
Resolución 1565 de 2014
</t>
  </si>
  <si>
    <t>Capacitacion en el Riesgo</t>
  </si>
  <si>
    <t>Material particulado del ambiente monoxido de carbono, polvos organicos e inorganicos</t>
  </si>
  <si>
    <t>Irritación de mucosa y piel por contacto, reacciones alérgicas</t>
  </si>
  <si>
    <t>Resolución 2400 de mayo 22 de 1979, Ley 9 de 1979</t>
  </si>
  <si>
    <t>Capacitación en riesgo, procedimiento de trabajo</t>
  </si>
  <si>
    <t xml:space="preserve">Gases y Vapores externos </t>
  </si>
  <si>
    <t>Irritación de de la piel y mucosa.</t>
  </si>
  <si>
    <t>Contacto con sustacias quimicas de acp, grasas, lubricantes</t>
  </si>
  <si>
    <t>Irritación de mucosa y piel por contacto, reacciones alérgicas, afecciones al sistema respiratorio.</t>
  </si>
  <si>
    <t>Resolución 2400 de mayo 22 de 1979,</t>
  </si>
  <si>
    <t>Llevar el vehiculo a mantenimeinto preventivos a talleres autorizados</t>
  </si>
  <si>
    <t>Rotular y etiquetar productos quimicos utilizados. Entrega de las hojas de seguridad de los productos.</t>
  </si>
  <si>
    <t>Uso de herramientas manuales</t>
  </si>
  <si>
    <t>Mecanismos en movimiento, elementos cortantes y punzantes y superfisies asperas</t>
  </si>
  <si>
    <t>Ergonimicos</t>
  </si>
  <si>
    <t>Postura: Posición prolongada al conducir</t>
  </si>
  <si>
    <t>Disminucion de la circulacion sanguinea de piernas y brazos, tension en los musculos de la espalda, cuello y hombros.</t>
  </si>
  <si>
    <t>Pausa activas durante la jornada laboral, programa de riesgo Ergonomico, capacitacion en la politicas del PESV</t>
  </si>
  <si>
    <t>Fenomenos Naturales</t>
  </si>
  <si>
    <t>Sismos, vendavales, inundaciones, Precipitaciones, (lluvias,
granizadas, heladas), durrumbes</t>
  </si>
  <si>
    <t>Lesiones, Alteracion al Sistema Nervioso (Panico), fracturas, traumas.</t>
  </si>
  <si>
    <t xml:space="preserve">Plan de emergencias, Capacitación de Brigadistas, Simulacros </t>
  </si>
  <si>
    <t>Caracteristica de la organización del trabajo</t>
  </si>
  <si>
    <t>Fatigas mentales, dolores de cabeza, tension muscular, bajo rendimiento</t>
  </si>
  <si>
    <t>Resolución 2646 de 2008</t>
  </si>
  <si>
    <t xml:space="preserve">Pausas activas en la jornada de trabajo, </t>
  </si>
  <si>
    <t>Programas de Gestión: Manejo de Estrés , Pausas Activas durante la jornada Laboral, conformación de comité de convivencia.</t>
  </si>
  <si>
    <t>Condiciones de la tarea: carga mental, monotonia</t>
  </si>
  <si>
    <t>Fatigas mentales, cefaleas, caida del cabello</t>
  </si>
  <si>
    <t xml:space="preserve">RES 2646 DE 2008, Ley 1503 de 2011 
Decreto 2851 de 2013 
Resolución 1565 de 2014
</t>
  </si>
  <si>
    <t>Caracteristica del grupo social de trabajo</t>
  </si>
  <si>
    <t>Dolores de cabeza, tension muscular</t>
  </si>
  <si>
    <t>Jornada de Trabajo</t>
  </si>
  <si>
    <t>RES 2646 DE 2008</t>
  </si>
  <si>
    <t>Condiciones de Segruidad</t>
  </si>
  <si>
    <t>Locativos: Superficies irregulares</t>
  </si>
  <si>
    <t xml:space="preserve">Lesiones en tejido blando y oseo, Fracturas </t>
  </si>
  <si>
    <t>Decreto 1843 de julio 22 de 1991, RES 156 DE 2005</t>
  </si>
  <si>
    <t>Capacitación sobre comportamiento seguro en las vias</t>
  </si>
  <si>
    <t xml:space="preserve">Publico: Atracos, robos, disturbios, ataques, bombas </t>
  </si>
  <si>
    <t xml:space="preserve">Heridas, Alteraciones del Sistema Nervioso (Panico), Estrés, contusiones </t>
  </si>
  <si>
    <t xml:space="preserve">Capacitaciones como reaccionar antes  situaciones de Orden Publico.
</t>
  </si>
  <si>
    <t xml:space="preserve">Tecnologicos:  (explosión, fuga, derrame, incendio) </t>
  </si>
  <si>
    <t xml:space="preserve">Plan de emergencias, Capacitacion de Brigadistas, Simulacros </t>
  </si>
  <si>
    <t>Accidente vehicular</t>
  </si>
  <si>
    <t>DECRETO 3990 DE 2007</t>
  </si>
  <si>
    <t xml:space="preserve">Mantenimiento preventivo. Conducir aplicando el manejo defensivo, Velocidad  máxima según normas, Respetar las señales y normas de transito. Capacitacion en el PESV    </t>
  </si>
  <si>
    <t>Biologicos</t>
  </si>
  <si>
    <t>Picaduras de animales, Virus, bacterias, hongos, picaduras</t>
  </si>
  <si>
    <t>Ley 9 de enero 24 de 1979, Resolución 2400 de 1979</t>
  </si>
  <si>
    <t>Capacitación en riesgo Biologico</t>
  </si>
  <si>
    <t>Usuario - Pasajero</t>
  </si>
  <si>
    <t xml:space="preserve">RESOLUCION 00156 DE 2005, res 2646 de 2008,Ley 1503 de 2011 
Decreto 2851 de 2013 
Resolución 1565 de 2014
</t>
  </si>
  <si>
    <t xml:space="preserve">RESOLUCION 00156 DE 2005, res 2646 de 2008, Ley 1503 de 2011 
Decreto 2851 de 2013 
Resolución 1565 de 2014
</t>
  </si>
  <si>
    <t>Conductores capacitados para atender la emergencia</t>
  </si>
  <si>
    <t xml:space="preserve">DECRETO 3990 DE 2007, Ley 1503 de 2011 
Decreto 2851 de 2013 
Resolución 1565 de 2014
</t>
  </si>
  <si>
    <t>Alistamiento e inspección del vehiculo</t>
  </si>
  <si>
    <t>Ruidos: generados por el vehiculo</t>
  </si>
  <si>
    <t>Vibraciones: generadas por los vehiculos</t>
  </si>
  <si>
    <t>Iluminación: Deficiencia de iluminacion</t>
  </si>
  <si>
    <t>Material particulado, monoxido de carbono</t>
  </si>
  <si>
    <t xml:space="preserve">Postura: Posición prolongada sentado </t>
  </si>
  <si>
    <t>Accidente de Transito</t>
  </si>
  <si>
    <t>Otros accidentes vehiculares</t>
  </si>
  <si>
    <t>Mantenimiento</t>
  </si>
  <si>
    <t>Varadas</t>
  </si>
  <si>
    <t>Pausa activas durante la jornada laboral, programa de riesgo Ergonomico, capacitación en higiene postural.</t>
  </si>
  <si>
    <t>Plan de emergencias</t>
  </si>
  <si>
    <t xml:space="preserve"> Alteraciones del Sistema Nervioso (Pánico), Estrés, contusiones Heridas, muerte</t>
  </si>
  <si>
    <t>Tanqueo de vehículos</t>
  </si>
  <si>
    <t>Inspección visual, autocuidado, condiciones de higiene apropiadas</t>
  </si>
  <si>
    <t>Cto admon:Manterner extintor , Cto ing:debidamente cargado e inspeccionado.</t>
  </si>
  <si>
    <t>Cto admon:Manterner extintor , Cto ing:debidamente cargado e inspeccionado. Plan de emergencias</t>
  </si>
  <si>
    <t>Postura: Cargas</t>
  </si>
  <si>
    <t>PESV Capacitacion en el Riesgo</t>
  </si>
  <si>
    <t>PESV Pausa activas durante la jornada laboral, programa de riesgo Ergonomico</t>
  </si>
  <si>
    <t xml:space="preserve">PESV Mantenimiento preventivo. Conducir aplicando el manejo defensivo, Velocidad  máxima según normas, Respetar las señales y normas de transito. Capacitacion en el PESV    </t>
  </si>
  <si>
    <t xml:space="preserve">Enfermedades, infecciones con bacterias hongos u otros </t>
  </si>
  <si>
    <t>Inspeccion de areas de trabajo previamente</t>
  </si>
  <si>
    <t>Realizar programa de alturas en caso de simular situaciones que requierean trabajo en alturas</t>
  </si>
  <si>
    <t>SEMESTRAL</t>
  </si>
  <si>
    <t>Realizar programa de alturas en caso de simular ssituaciones que requierean trabajo en alturas</t>
  </si>
  <si>
    <t>Material partIculado por vehículos</t>
  </si>
  <si>
    <t>Realizar pausa activa durante desarrollo de visita , minimo una de cinco minutos cada hora de trabajo, Mantener agua para hidratación del personal. En cada pausa activa consumir agua, o cada media hora. EPP</t>
  </si>
  <si>
    <t>Aumentar la periocidad en los tiempos de descanso, Variar las tareas durante la jornada laboral, capacitación riesgo por temperaturas altas</t>
  </si>
  <si>
    <t xml:space="preserve">Fecha de Actualización: 25 de ABR de 2019                                    Nombre/ Cargo : Aura Castañeda / Coordinadora HSEQ </t>
  </si>
  <si>
    <t>Heridas, estrés, depresión</t>
  </si>
  <si>
    <t>Heridas, muerte, estrés, depresión</t>
  </si>
  <si>
    <t>muerte, fracturas</t>
  </si>
  <si>
    <t xml:space="preserve">Heridas, muerte
 Alteraciones del Sistema Nervioso (Pánico), Estrés, contusiones </t>
  </si>
  <si>
    <t xml:space="preserve">Fecha de Actualización: 25 de ABR de 2019                                    Nombre/ Cargo : Aura Castañeda / Coordinadora SGI </t>
  </si>
  <si>
    <t>RADIO OPERADORES</t>
  </si>
  <si>
    <t>Ergonomicos</t>
  </si>
  <si>
    <t>Proceso</t>
  </si>
  <si>
    <t>Zona / Lugar</t>
  </si>
  <si>
    <t>Tarea</t>
  </si>
  <si>
    <t>Peligro</t>
  </si>
  <si>
    <t>Descripción</t>
  </si>
  <si>
    <t>Clasificación</t>
  </si>
  <si>
    <t>Controles existentes</t>
  </si>
  <si>
    <t>Fuente</t>
  </si>
  <si>
    <t>Medio</t>
  </si>
  <si>
    <t>Individuo</t>
  </si>
  <si>
    <t xml:space="preserve">Nivel de Deficiencia (ND) </t>
  </si>
  <si>
    <t>Nivel de Exposición (NE)</t>
  </si>
  <si>
    <t>Nivel de Probabilidad (ND*NE)</t>
  </si>
  <si>
    <t>Interpretación del Nivel de Probabilidad</t>
  </si>
  <si>
    <t>Nivel de Consecuencia</t>
  </si>
  <si>
    <t>Nivel de Riesgo e Intervención (NR)</t>
  </si>
  <si>
    <t>Interpretación del Nivel de Riesgo</t>
  </si>
  <si>
    <t>Valoración del riesgo</t>
  </si>
  <si>
    <t>Aceptabilidad del riesgo</t>
  </si>
  <si>
    <t>Criterios para establecer controles</t>
  </si>
  <si>
    <t>Nro. Expuestos</t>
  </si>
  <si>
    <t>Peor Consecuencia</t>
  </si>
  <si>
    <t>Existencia requisito legal especifico asociado (SI o NO)</t>
  </si>
  <si>
    <t>Medidas de intervención</t>
  </si>
  <si>
    <t>Eliminación</t>
  </si>
  <si>
    <t>Sustitución</t>
  </si>
  <si>
    <t>Controles de Ingenieria</t>
  </si>
  <si>
    <t>Señalización, advertencia, controles administrativos</t>
  </si>
  <si>
    <t>Equipos / Elemenos de protección personal</t>
  </si>
  <si>
    <t>Disposición Extintor CO2</t>
  </si>
  <si>
    <t>Ninguno</t>
  </si>
  <si>
    <t>Pausas Activas</t>
  </si>
  <si>
    <t>Estudio Puesto de trabajo</t>
  </si>
  <si>
    <t>Mantener iluminación en areas de trabajo.</t>
  </si>
  <si>
    <t>Estudio de iluminación.</t>
  </si>
  <si>
    <t>Ninguna</t>
  </si>
  <si>
    <t>Orden y Aseo</t>
  </si>
  <si>
    <t>Uso EPP Guantes de nitrilo.</t>
  </si>
  <si>
    <t>Hojas de seguridad</t>
  </si>
  <si>
    <t>Uso EPP Marcara media cara</t>
  </si>
  <si>
    <t>Orden y aseo</t>
  </si>
  <si>
    <t>señalización pisos Mojado</t>
  </si>
  <si>
    <t>Señales y normas transitoria</t>
  </si>
  <si>
    <t>Cinta antideslizante</t>
  </si>
  <si>
    <t>Mantenimiento Preventivo</t>
  </si>
  <si>
    <t>Inducción Instructivo</t>
  </si>
  <si>
    <t>Listado de emergencia</t>
  </si>
  <si>
    <t>Ruta de evacuación</t>
  </si>
  <si>
    <t>Instructivo Lavado de mano</t>
  </si>
  <si>
    <t>Uso de EPP guantes nitrilo</t>
  </si>
  <si>
    <t>Señalización area Mojada</t>
  </si>
  <si>
    <t>Señalización escaleras</t>
  </si>
  <si>
    <t>Hidratación</t>
  </si>
  <si>
    <t>Capacitación Riegos Electrico</t>
  </si>
  <si>
    <t>Charlas Riegos Electrico</t>
  </si>
  <si>
    <t>Charlas riesgos publico</t>
  </si>
  <si>
    <t>Punto ecologicos.</t>
  </si>
  <si>
    <t>Uso de EPP guantes nitrilo. Charlas riesgos Biologicos, Disposición de residuos. Lavados de mano</t>
  </si>
  <si>
    <t>Uso EPP , charla riegsos fisico.</t>
  </si>
  <si>
    <t>Charla Auto Cuidado</t>
  </si>
  <si>
    <t>Seañles y normas transitoria</t>
  </si>
  <si>
    <t>INSTALACIONES OFICINA CELUTAXI CITY SAS</t>
  </si>
  <si>
    <t>ADMINISTRATIVOS</t>
  </si>
  <si>
    <t>REALIZACION DE GESTIÓN DE INFORMES, SEGUIMIENTO, AFILIACION, ETC.</t>
  </si>
  <si>
    <t>MANIPULACION DE AZ Y/O CARPETAS</t>
  </si>
  <si>
    <t>MANIPULACION CARRITO DE ASEO, SUSTANCIA QUIMICAS, ESCOBA, TRAPERO, PAÑOS, ETC.</t>
  </si>
  <si>
    <t>MANIPULACION DE IMPRESORA</t>
  </si>
  <si>
    <t>COMUNICACIÓN A OTRAS ÁREAS</t>
  </si>
  <si>
    <t xml:space="preserve">LAVADOS DE MANOS </t>
  </si>
  <si>
    <t>USO DE VEHÍCULOS, ABRIR Y CIERRE DE PUERTAS, USO ESCALERAS.</t>
  </si>
  <si>
    <t>RECIBIR LLAMADAS Y MENSAJES APP.</t>
  </si>
  <si>
    <t>CALENTAMIENTO DE ALIMENTOS</t>
  </si>
  <si>
    <t>CLASIFICACIÓN Y DISPOSICION DE RESIDUOS GENERADOS EN LA ORGANIZACIÓN</t>
  </si>
  <si>
    <t>REALIZACIÓN DE TRAMITES EN LOS DIFERENTE PARTE INTERESADA EXTERNA DE LA ORGANIZACIÓN Y OTROS.</t>
  </si>
  <si>
    <t>Seguir ruta de evacuacion</t>
  </si>
  <si>
    <t>Socializacion plan de emergencia</t>
  </si>
  <si>
    <t>Señalizacion  en la areas</t>
  </si>
  <si>
    <t>Jabon, Agua, toallitas, Uso EPP</t>
  </si>
  <si>
    <t xml:space="preserve"> Uso de EPP, capacitacion primero auxilio.</t>
  </si>
  <si>
    <t>Botiquin Primero Auxilios, Fumigación</t>
  </si>
  <si>
    <t>Uso de EPP, Gafas, casco cerrado.</t>
  </si>
  <si>
    <t>Respetar norma transitorias</t>
  </si>
  <si>
    <t>Uso de guantes, Capacitacion riesgo quimico.</t>
  </si>
  <si>
    <t>Inspecciones locativas.</t>
  </si>
  <si>
    <t>Capacitacion riesgos Electrico</t>
  </si>
  <si>
    <t>Capacitacion riesgos fisica</t>
  </si>
  <si>
    <t>Manejo defensivo</t>
  </si>
  <si>
    <t xml:space="preserve">Extintor multiproposito </t>
  </si>
  <si>
    <t>Socialización Plan de Emergencia</t>
  </si>
  <si>
    <t xml:space="preserve"> USO DE EXTINTOR, DE CAMILLA, PRIMEROS AUXILIOS, MANIPULACION DE FUEGO, QUIMICOS, AGLOMERACION DE PERSONAL</t>
  </si>
  <si>
    <t>Uso de Mouse, Digitación.</t>
  </si>
  <si>
    <t>Señalizacion  en la áreas</t>
  </si>
  <si>
    <t>Uso EPP</t>
  </si>
  <si>
    <t>Capasitacion Manejos de productos quimicos</t>
  </si>
  <si>
    <t>Inspección de Herramientas y Equipos.</t>
  </si>
  <si>
    <t>Curso altura, EPP</t>
  </si>
  <si>
    <t>Inspección equipo de altura</t>
  </si>
  <si>
    <t xml:space="preserve">USO DE QUIMICO, HERRAMIENTA MENORES, LEVANTAMIENTO DE DE ARTICULOS PESADOS,  </t>
  </si>
  <si>
    <t>Autocuidado Uso de EPP, Gafas, casco cerrado.</t>
  </si>
  <si>
    <t>Pausas activa, Capacitacion Higiene Postural</t>
  </si>
  <si>
    <t>Uso EPP (Gafas)</t>
  </si>
  <si>
    <t>GESTIONES Y TRAMITES DENTRO DE LA ORGANIZACIONES.</t>
  </si>
  <si>
    <t>Esposiciòn a radiaciones no ionizantes</t>
  </si>
  <si>
    <t>CONTACTO CERCANO</t>
  </si>
  <si>
    <t>COMUNICACIÓN CON OTRA PERSONA</t>
  </si>
  <si>
    <t>Exposición a agentes biológicos como virus SARS-CoV-2 (contacto directo entre personas, contacto con objetos contaminados)</t>
  </si>
  <si>
    <t>Enfermedad COVID-19, Infección Respiratoria Aguda (IRA) de leve a grave, que puede ocasionar  enfermedad pulmonar crónica, neumonía o muerte.</t>
  </si>
  <si>
    <t>Señalización lavado de manos</t>
  </si>
  <si>
    <t>Uso de tapabocas en caso de estado gripal</t>
  </si>
  <si>
    <t>Muerte</t>
  </si>
  <si>
    <t>SI</t>
  </si>
  <si>
    <t xml:space="preserve"> -   Control de síntomas al ingreso (termómetro digital, encuesta síntomas) y protocolo de limpieza (ducha desinfectante,  Estación de desinfección de zapatos, lavado de manos) incluye visitantes
- Realizar una distribución de puestos para tener una distancia igual o mayor a 2 mt de otros compañeros o personas en el lugar de trabajo (p.e un puesto de trabajo intercalado)
- Plan de comunicación de emergencia / protocolo de notificación
- Seguimiento de casos sospechosos y confirmados
- Control estricto de incapacidades
- Capacitación sobre prevención y factores de riesgo de COVID-19 (incluye lavado de manos, medidas para autocuidado en ambientes fuera de la oficina, para entrar a casa)
- Capacitación EPP (uso adecuado incluye colocación y remoción, disposición o desinfección apropiada, inspección para detectar daños, mantenimiento y limitaciones del equipo)
- Garantizar la disponibilidad de recursos para lavado de manos y desinfección.
- Procedimiento de limpieza y desinfección de las máquinas o equipos de uso por más de un trabajador.
</t>
  </si>
  <si>
    <t>Señalización</t>
  </si>
  <si>
    <t>Señalizacion</t>
  </si>
  <si>
    <t>Perdida de miembro superior y/o inferior</t>
  </si>
  <si>
    <t>Perdida de visión</t>
  </si>
  <si>
    <t>Tunel de carpio</t>
  </si>
  <si>
    <t>Disminucion auditiva</t>
  </si>
  <si>
    <t>Asma</t>
  </si>
  <si>
    <t>Reducción vida pulmones</t>
  </si>
  <si>
    <t>Invalidez-Muerte</t>
  </si>
  <si>
    <t>Hernia Discal</t>
  </si>
  <si>
    <t>Alergia</t>
  </si>
  <si>
    <t>Hematoma-Dobles pie</t>
  </si>
  <si>
    <t>Fractura</t>
  </si>
  <si>
    <t>Fractura-Muerte</t>
  </si>
  <si>
    <t>Infeccion</t>
  </si>
  <si>
    <t>Problema respiratorio</t>
  </si>
  <si>
    <t>Fracturas-Muerte</t>
  </si>
  <si>
    <t>Infecciones</t>
  </si>
  <si>
    <t>disminucion visual</t>
  </si>
  <si>
    <t>Lesion Columna</t>
  </si>
  <si>
    <t>Hematoma-Dobles de pie</t>
  </si>
  <si>
    <t>Disminución Auditiva</t>
  </si>
  <si>
    <t>Infección</t>
  </si>
  <si>
    <t>Cancer en la Piel</t>
  </si>
  <si>
    <t>Aislamiento durante su Uso</t>
  </si>
  <si>
    <t>Migraña</t>
  </si>
  <si>
    <t>Intoxicación</t>
  </si>
  <si>
    <t>Disminución auditiva</t>
  </si>
  <si>
    <t>Daños oculares</t>
  </si>
  <si>
    <t xml:space="preserve">Intoxicación </t>
  </si>
  <si>
    <t>cortadas en miembros del cuerpo</t>
  </si>
  <si>
    <t>Dolor Lumbar</t>
  </si>
  <si>
    <t>Estrés</t>
  </si>
  <si>
    <t>Agotamiento Mental</t>
  </si>
  <si>
    <t>Agotamiento mental</t>
  </si>
  <si>
    <t>Cto admon: Realizar inspección de areas de trabajo  y verificar instalaciones electricas, Cto ing: Manterner extintor CO2 en la oficina, debidamente cargado e inspeccionado</t>
  </si>
  <si>
    <t>Programar recorridos, usar camisa managa larga, capacitación en riesgo</t>
  </si>
  <si>
    <t>Realizar pausas activas, capacitación de higiene postural. Estudio de ergonomia y tomar acciones correspondientes de mejora</t>
  </si>
  <si>
    <t xml:space="preserve">Usar guantes, capacitacion Riesgos quimico, No tocar directamente tintas de impresoras </t>
  </si>
  <si>
    <t>Planear ejecución de tareas y dar descansos en dias posteriores en caso de trabajo hasta altas horas de la noche</t>
  </si>
  <si>
    <t>programar recorridos, usar camisa managa larga, capacitación en riesgo</t>
  </si>
  <si>
    <t>Cto admon:Manterner extintor CO2 en la oficina, Cto ing:debidamente cargado e inspeccionado. Plan de emergencias</t>
  </si>
  <si>
    <t>Uso camiseta mangalarga</t>
  </si>
  <si>
    <t>Cto admon:Manterner extintor CO2 en la oficina, Cto ing:debidamente cargado e inspeccionado. Plan de emergencias, simulacro</t>
  </si>
  <si>
    <t>Manterner extintor CO2 en la oficina, debidamente cargado e inspeccionado.  información sobre el riesgo</t>
  </si>
  <si>
    <t>Desifectación en ingreso, Lavar Mano</t>
  </si>
  <si>
    <t>OPERATIVO</t>
  </si>
  <si>
    <t>INSTALACIONES CELUTAXI, AREA TALLER, AREA DE TRABAJO, BOMBA DE TANQUEO.</t>
  </si>
  <si>
    <t>Uso EPP , Protector Auditivo</t>
  </si>
  <si>
    <t xml:space="preserve">Ninguno </t>
  </si>
  <si>
    <t>Mantener luces interna encendidas para su revisión.</t>
  </si>
  <si>
    <t>Uso EPP (Camisa Mangalarga)</t>
  </si>
  <si>
    <t>ALISTAMIENTO E INSPECCIÓN DEL VEHÍCULO</t>
  </si>
  <si>
    <t>VERIFICACIÓN DEL ESTADO VEHÍCULO SEGÚN CHECK LIST DE INSPECIÓN</t>
  </si>
  <si>
    <t>CONDUCCIÓN</t>
  </si>
  <si>
    <t>EJECUCION DE ACCIONES CORRECTIVAS</t>
  </si>
  <si>
    <t xml:space="preserve">USUARIO-PASAJERO </t>
  </si>
  <si>
    <t>TANQUEO DE VEHÍCULO</t>
  </si>
  <si>
    <t>APAGAR AUTOMOTOR, APERTURA DE PUERTA COMBUSTIBLE, ENCENDER AUTOMOTOR.</t>
  </si>
  <si>
    <t>Dolores de cabeza, mareos, Quemaduras en primer grado</t>
  </si>
  <si>
    <t>VARADAS</t>
  </si>
  <si>
    <t>Usar epp, Guantes.</t>
  </si>
  <si>
    <t>Perdida Auditiva</t>
  </si>
  <si>
    <t>Visión Borrosa</t>
  </si>
  <si>
    <t>Deshidratación</t>
  </si>
  <si>
    <t>Manipulación Vehícular en traslado de pasajero.</t>
  </si>
  <si>
    <t>Condicioens de Seguridad</t>
  </si>
  <si>
    <t xml:space="preserve">Tecnologicos: (explosión, fuga, derrame, incendio) </t>
  </si>
  <si>
    <t>Virosis</t>
  </si>
  <si>
    <t>Ruidos: generados por el vehiculo y el Ambiente</t>
  </si>
  <si>
    <t>Problema Respiratorio</t>
  </si>
  <si>
    <t>Quemadura Tercer Grado</t>
  </si>
  <si>
    <t>Quemadura de tercer grado</t>
  </si>
  <si>
    <t>Tensión Muscular</t>
  </si>
  <si>
    <t>Quemadura tercer Grado</t>
  </si>
  <si>
    <t>Cortadas</t>
  </si>
  <si>
    <t>Hematoma</t>
  </si>
  <si>
    <t xml:space="preserve">Realizar ejercicios de movimiento de muñecas, realizar pausas activas periodicas en la jornada de trabajo, </t>
  </si>
  <si>
    <t>Realizar pausas activas periodicas en la jornada de trabajo.</t>
  </si>
  <si>
    <t xml:space="preserve">Capacitación en el riesgo, </t>
  </si>
  <si>
    <r>
      <rPr>
        <b/>
        <sz val="11"/>
        <color theme="1"/>
        <rFont val="Century Gothic"/>
        <family val="2"/>
      </rPr>
      <t>Fecha de Actualización</t>
    </r>
    <r>
      <rPr>
        <sz val="11"/>
        <color theme="1"/>
        <rFont val="Century Gothic"/>
        <family val="2"/>
      </rPr>
      <t xml:space="preserve">: OCTUBRE 2020                          </t>
    </r>
    <r>
      <rPr>
        <b/>
        <sz val="11"/>
        <color theme="1"/>
        <rFont val="Century Gothic"/>
        <family val="2"/>
      </rPr>
      <t>Nombre/ Cargo</t>
    </r>
    <r>
      <rPr>
        <sz val="11"/>
        <color theme="1"/>
        <rFont val="Century Gothic"/>
        <family val="2"/>
      </rPr>
      <t xml:space="preserve"> : Marlon Hernandez / Coordinador HSEQ </t>
    </r>
  </si>
  <si>
    <t xml:space="preserve">Fecha de Actualización: OCTUBRE 2020                                    Nombre/ Cargo : Marlon Hernandez / Coordinador SGI </t>
  </si>
  <si>
    <t>Capacitación en riesgo</t>
  </si>
  <si>
    <t>Aumentar la periodicidad en los tiempos de descanso, Variar las tareas durante la jornada laboral, capacitación riesgo por riesgos fisico.</t>
  </si>
  <si>
    <t>ACTUALIZACION</t>
  </si>
  <si>
    <t>FECHA</t>
  </si>
  <si>
    <t>Eliminacion accion de control.</t>
  </si>
  <si>
    <t>Inclusion variante Delta, Omicron.</t>
  </si>
  <si>
    <t>Eliminacion accion de control en covid-19.</t>
  </si>
  <si>
    <t>Fecha de Actualización: DICIEMBRE 2021                                    Nombre/ Cargo : Marlon Hernandez / Coordinador SGI</t>
  </si>
  <si>
    <t xml:space="preserve">MONITORA - USUARIO - PASAJERO </t>
  </si>
  <si>
    <t xml:space="preserve">Ascenso y descenso del vehiculo </t>
  </si>
  <si>
    <t>Seañles y normas transitoria, uso paleta pare-siga y/o cono</t>
  </si>
  <si>
    <t>Manejo defensivo, charlas de aseguramiento de area-inspeccion 360º</t>
  </si>
  <si>
    <t>Actualizacion ascenso y descenso de vehiculo</t>
  </si>
  <si>
    <t>Revision Matriz</t>
  </si>
  <si>
    <t xml:space="preserve">Uso de paleta pare y siga en caso de monitora , Inspeccion 360º para monitoras,. Conducir aplicando el manejo defensivo, Velocidad  máxima según normas, Respetar las señales y normas de transito. </t>
  </si>
  <si>
    <t xml:space="preserve">Exposición a agentes biológicos como virus SARS-CoV-2 (contacto directo entre personas, contacto con objetos contaminados), como tambien sus variantes Delta y Omicron. </t>
  </si>
  <si>
    <t>viruela del mono.</t>
  </si>
  <si>
    <t>Brote,fiebre, dolor de cabeza, dolores musculares, dolor de espalda, baja energía e inflamación de los ganglios linfáticos</t>
  </si>
  <si>
    <t xml:space="preserve">Uso de tapabocas </t>
  </si>
  <si>
    <t>Protocolo de limpieza de manos
Plan de emegencia
Capacitaciòn riesgos biologico.</t>
  </si>
  <si>
    <t xml:space="preserve">Protocolo de limpieza (Lavado de manos) incluye visitantes
-  compañeros o personas en el lugar de trabajo (p.e un puesto de trabajo intercalado)
- Plan de comunicación de emergencia / protocolo de notificación
- Seguimiento de casos sospechosos y confirmados
- Control estricto de incapacidades
- Capacitación sobre prevención y factores de riesgo de COVID-19 (incluye lavado de manos, medidas para autocuidado en ambientes fuera de la oficina, para entrar a casa)
- Capacitación EPP (uso adecuado incluye colocación y remoción, disposición o desinfección apropiada, inspección para detectar daños, mantenimiento y limitaciones del equipo)
- Procedimiento de limpieza y desinfección de las máquinas o equipos de uso por más de un trabajador.
</t>
  </si>
  <si>
    <t>Autocuidado Uso de EPP,  casco cerrado.</t>
  </si>
  <si>
    <t>Uso de EPP, casco cerrado.</t>
  </si>
  <si>
    <t>Autocuidado Uso de EPP, casco cerrado.</t>
  </si>
  <si>
    <t>Capacitación Riesgo fisico</t>
  </si>
  <si>
    <t xml:space="preserve">Uso EPP </t>
  </si>
  <si>
    <t>Exámenes médicos periódicos.  
Capacitacion riesgos quimico.</t>
  </si>
  <si>
    <t>Capacitaciones como reaccionar antes  situaciones de Orden Publico-PON</t>
  </si>
  <si>
    <t>Curso altura por parte de personal a ejecutar actividad de altura</t>
  </si>
  <si>
    <t>Hojas de seguridad , Procedimiento manejo de productos químicos</t>
  </si>
  <si>
    <t>programar recorridos, usar camisa manga larga, capacitación en riesgo</t>
  </si>
  <si>
    <t xml:space="preserve"> - protocolo de limpieza (ducha desinfectante, lavado de manos) incluye visitantes
- Plan de comunicación de emergencia
- Seguimiento de casos sospechosos y confirmados
- Capacitación sobre prevención y factores de riesgo de COVID-19 (incluye lavado de manos, medidas para autocuidado en ambientes fuera de la oficina, para entrar a casa)
- Capacitación EPP (uso adecuado incluye colocación y remoción, disposición o desinfección apropiada, inspección para detectar daños, mantenimiento y limitaciones del .
- Procedimiento de limpieza y desinfección.
</t>
  </si>
  <si>
    <t>Aumentar la periocidad en los tiempos de descanso, Variar las tareas durante la jornada laboral, capacitación riesgo fisico.</t>
  </si>
  <si>
    <t>Capacitación en riesgo quimico</t>
  </si>
  <si>
    <t>Capacitacion de autocuidado</t>
  </si>
  <si>
    <t>Capacitacion autocuidado</t>
  </si>
  <si>
    <t xml:space="preserve"> Pausas Activas durante la jornada Laboral, conformación de comité de convivencia.</t>
  </si>
  <si>
    <t xml:space="preserve">Capacitación en exposición a riesgos fisico.
</t>
  </si>
  <si>
    <t>Capacitacion en autocuidado</t>
  </si>
  <si>
    <t>Uso EPP (Camisa Manga Corta)</t>
  </si>
  <si>
    <t xml:space="preserve">Capacitación en riesgo fisico. 
Vidrios polarizados.
Cortinas en buseton.
</t>
  </si>
  <si>
    <t>EN MISION</t>
  </si>
  <si>
    <t>CONDUCTOR DE VEHICULO</t>
  </si>
  <si>
    <t>TRANSPORTAR PERSONAL</t>
  </si>
  <si>
    <t>OPERATIVO-CONDUCTOR</t>
  </si>
  <si>
    <t>ADMINISTRATIVOS-OPERATIVO</t>
  </si>
  <si>
    <t>PASAJERO- GESTION CAMPO</t>
  </si>
  <si>
    <t>VISITA A CLIENTES, OPERACIÓN, COMPRAS, GESTION COMERCIAL, MENSAJERIA ENTRE OTROS.</t>
  </si>
  <si>
    <r>
      <rPr>
        <b/>
        <sz val="11"/>
        <color theme="1"/>
        <rFont val="Century Gothic"/>
        <family val="2"/>
      </rPr>
      <t>Fecha de Actualización</t>
    </r>
    <r>
      <rPr>
        <sz val="11"/>
        <color theme="1"/>
        <rFont val="Century Gothic"/>
        <family val="2"/>
      </rPr>
      <t xml:space="preserve">: Diciembre  2022                          </t>
    </r>
    <r>
      <rPr>
        <b/>
        <sz val="11"/>
        <color theme="1"/>
        <rFont val="Century Gothic"/>
        <family val="2"/>
      </rPr>
      <t>Nombre/ Cargo</t>
    </r>
    <r>
      <rPr>
        <sz val="11"/>
        <color theme="1"/>
        <rFont val="Century Gothic"/>
        <family val="2"/>
      </rPr>
      <t xml:space="preserve"> : Marlon Hernandez / Coordinador SGI</t>
    </r>
  </si>
  <si>
    <t>PEATON- GESTION CAMPO</t>
  </si>
  <si>
    <t>MOTOCICLISTA- GESTION CAMPO</t>
  </si>
  <si>
    <t>Fenomenos Natural</t>
  </si>
  <si>
    <t>Mal estado de la via</t>
  </si>
  <si>
    <t xml:space="preserve">Golpes, lesiones, fracturas y muerte. </t>
  </si>
  <si>
    <t>Falta de señalizacion en la via</t>
  </si>
  <si>
    <t>Choques, lesiones, muertes.</t>
  </si>
  <si>
    <t>Choques, lesiones, fracturas y muertes.</t>
  </si>
  <si>
    <t>Falta de iluminacion en la via</t>
  </si>
  <si>
    <t xml:space="preserve">Condiciones climaticas </t>
  </si>
  <si>
    <t>Imprudencia de otros actores en la via</t>
  </si>
  <si>
    <t>Trafico, falta control de las autoridades.</t>
  </si>
  <si>
    <t>Fatiga</t>
  </si>
  <si>
    <t>Falta de habilidades</t>
  </si>
  <si>
    <t>Comportamiento agresivo de los conductores</t>
  </si>
  <si>
    <t>Exceso de Velocidad</t>
  </si>
  <si>
    <t>Estado de vehiculo</t>
  </si>
  <si>
    <t>Conducir el vehiculo bajo efectos de alcohol y sustancia psicoactivas</t>
  </si>
  <si>
    <t>Uso de dspositivo moviles mientras conduce</t>
  </si>
  <si>
    <t>Distracciones.</t>
  </si>
  <si>
    <t>Conductor agresivo</t>
  </si>
  <si>
    <t>Robos, asaltos, atracos</t>
  </si>
  <si>
    <t>Golpes, lesiones</t>
  </si>
  <si>
    <t>Golpes, lesiones graves.</t>
  </si>
  <si>
    <t>Choques, lesiones.</t>
  </si>
  <si>
    <t>Afan de los conductores</t>
  </si>
  <si>
    <t>Golpes, lesiones, muertes</t>
  </si>
  <si>
    <t>Estado del vehiculo</t>
  </si>
  <si>
    <t>Exceso de velocidad</t>
  </si>
  <si>
    <t>Choques, golpes, lesiones.</t>
  </si>
  <si>
    <t>Choques, lesiones, golpes o  muertes.</t>
  </si>
  <si>
    <t>Golpes, lesiones.</t>
  </si>
  <si>
    <t>Golpes, lesiones, fracturas.</t>
  </si>
  <si>
    <t>Lesiones, fractura y muertes.</t>
  </si>
  <si>
    <t>Lesiones grave y fractura.</t>
  </si>
  <si>
    <t>Publico</t>
  </si>
  <si>
    <t>Cambios repentinos de trayectos.</t>
  </si>
  <si>
    <t>Distracciones</t>
  </si>
  <si>
    <t>Imprudencia de otros actores en la via (moto, cicla, carro, entre otros)</t>
  </si>
  <si>
    <t>Mala señalizacion</t>
  </si>
  <si>
    <t>No respetar los pasos peatonales ( Cebras, puentes, andenes)</t>
  </si>
  <si>
    <t>Estado de la motocicleta</t>
  </si>
  <si>
    <t>Comportamiento agresivo, agresion por parte de otros actores viales.</t>
  </si>
  <si>
    <t>Charla Politica no alcohol y sustancia Psicoactivas</t>
  </si>
  <si>
    <t>Prueba Alcoholimetria</t>
  </si>
  <si>
    <t>Niniguno</t>
  </si>
  <si>
    <t>Tension muscular</t>
  </si>
  <si>
    <t>Lesion</t>
  </si>
  <si>
    <t>Inclusion riesgos viales.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</si>
</sst>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9"/>
      <color indexed="81"/>
      <name val="Tahoma"/>
      <family val="2"/>
    </font>
    <font>
      <b/>
      <sz val="9"/>
      <color indexed="81"/>
      <name val="Tahoma"/>
      <family val="2"/>
    </font>
    <font>
      <b/>
      <sz val="10"/>
      <color theme="1"/>
      <name val="Century Gothic"/>
      <family val="2"/>
    </font>
    <font>
      <sz val="11"/>
      <color theme="1"/>
      <name val="Century Gothic"/>
      <family val="2"/>
    </font>
    <font>
      <sz val="10"/>
      <color theme="1"/>
      <name val="Century Gothic"/>
      <family val="2"/>
    </font>
    <font>
      <sz val="9"/>
      <color theme="1"/>
      <name val="Century Gothic"/>
      <family val="2"/>
    </font>
    <font>
      <sz val="9"/>
      <name val="Century Gothic"/>
      <family val="2"/>
    </font>
    <font>
      <b/>
      <sz val="9"/>
      <name val="Century Gothic"/>
      <family val="2"/>
    </font>
    <font>
      <sz val="9"/>
      <color indexed="8"/>
      <name val="Century Gothic"/>
      <family val="2"/>
    </font>
    <font>
      <b/>
      <sz val="9"/>
      <color theme="1"/>
      <name val="Century Gothic"/>
      <family val="2"/>
    </font>
    <font>
      <sz val="10"/>
      <color indexed="8"/>
      <name val="Century Gothic"/>
      <family val="2"/>
    </font>
    <font>
      <b/>
      <sz val="10"/>
      <name val="Century Gothic"/>
      <family val="2"/>
    </font>
    <font>
      <sz val="10"/>
      <name val="Century Gothic"/>
      <family val="2"/>
    </font>
    <font>
      <sz val="12"/>
      <name val="Courier"/>
      <family val="3"/>
    </font>
    <font>
      <sz val="9"/>
      <name val="Arial"/>
      <family val="2"/>
    </font>
    <font>
      <sz val="10"/>
      <color rgb="FF000000"/>
      <name val="Century Gothic"/>
      <family val="2"/>
    </font>
    <font>
      <b/>
      <sz val="11"/>
      <color theme="1"/>
      <name val="Century Gothic"/>
      <family val="2"/>
    </font>
    <font>
      <b/>
      <sz val="10"/>
      <color indexed="8"/>
      <name val="Century Gothic"/>
      <family val="2"/>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E0DFBF"/>
        <bgColor indexed="64"/>
      </patternFill>
    </fill>
    <fill>
      <patternFill patternType="solid">
        <fgColor rgb="FFFFFFCC"/>
        <bgColor indexed="64"/>
      </patternFill>
    </fill>
    <fill>
      <patternFill patternType="solid">
        <fgColor rgb="FFFF0000"/>
        <bgColor indexed="64"/>
      </patternFill>
    </fill>
    <fill>
      <patternFill patternType="solid">
        <fgColor rgb="FFFFFF0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s>
  <cellStyleXfs count="2">
    <xf numFmtId="0" fontId="0" fillId="0" borderId="0"/>
    <xf numFmtId="0" fontId="14" fillId="0" borderId="0"/>
  </cellStyleXfs>
  <cellXfs count="332">
    <xf numFmtId="0" fontId="0" fillId="0" borderId="0" xfId="0"/>
    <xf numFmtId="0" fontId="4" fillId="0" borderId="0" xfId="0" applyFont="1"/>
    <xf numFmtId="0" fontId="4" fillId="3" borderId="0" xfId="0" applyFont="1" applyFill="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xf numFmtId="0" fontId="6" fillId="0" borderId="1" xfId="0" applyFont="1" applyBorder="1" applyAlignment="1">
      <alignment horizontal="center" vertical="center"/>
    </xf>
    <xf numFmtId="0" fontId="7"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horizontal="left" vertical="center" wrapText="1"/>
    </xf>
    <xf numFmtId="0" fontId="6" fillId="0" borderId="3"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Fill="1" applyBorder="1" applyAlignment="1">
      <alignment horizontal="justify" vertical="center" wrapText="1"/>
    </xf>
    <xf numFmtId="0" fontId="4" fillId="0" borderId="0" xfId="0" applyFont="1" applyAlignment="1">
      <alignment horizontal="center" vertical="center"/>
    </xf>
    <xf numFmtId="0" fontId="4" fillId="0" borderId="0" xfId="0" applyFont="1" applyAlignment="1">
      <alignment wrapText="1"/>
    </xf>
    <xf numFmtId="0" fontId="9" fillId="0" borderId="1" xfId="0" applyFont="1" applyFill="1" applyBorder="1" applyAlignment="1">
      <alignment horizontal="center" vertical="center"/>
    </xf>
    <xf numFmtId="0" fontId="9" fillId="0" borderId="1" xfId="0" applyFont="1" applyBorder="1" applyAlignment="1">
      <alignment horizontal="left" vertical="center" wrapText="1"/>
    </xf>
    <xf numFmtId="0" fontId="7" fillId="0" borderId="1" xfId="0" applyFont="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justify" vertical="center"/>
    </xf>
    <xf numFmtId="0" fontId="7" fillId="0" borderId="1" xfId="0" applyFont="1" applyFill="1" applyBorder="1" applyAlignment="1">
      <alignment vertical="center" wrapText="1"/>
    </xf>
    <xf numFmtId="0" fontId="11" fillId="0" borderId="6" xfId="0" applyFont="1" applyFill="1" applyBorder="1" applyAlignment="1">
      <alignment vertical="center" wrapText="1"/>
    </xf>
    <xf numFmtId="0" fontId="11" fillId="0" borderId="2" xfId="0" applyFont="1" applyFill="1" applyBorder="1" applyAlignment="1">
      <alignment horizontal="justify" vertical="center"/>
    </xf>
    <xf numFmtId="0" fontId="11" fillId="0" borderId="1" xfId="0" applyFont="1" applyFill="1" applyBorder="1" applyAlignment="1">
      <alignment horizontal="justify"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11" fillId="0" borderId="1" xfId="0" applyFont="1" applyFill="1" applyBorder="1" applyAlignment="1">
      <alignment horizontal="justify" vertical="center" wrapText="1"/>
    </xf>
    <xf numFmtId="0" fontId="5" fillId="0" borderId="1" xfId="0" applyFont="1" applyBorder="1" applyAlignment="1">
      <alignment horizontal="center" vertical="center"/>
    </xf>
    <xf numFmtId="0" fontId="13" fillId="0" borderId="5" xfId="0" applyFont="1" applyFill="1" applyBorder="1" applyAlignment="1">
      <alignment vertical="center" wrapText="1"/>
    </xf>
    <xf numFmtId="0" fontId="13"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1" fillId="2" borderId="1" xfId="0" applyFont="1" applyFill="1" applyBorder="1" applyAlignment="1">
      <alignment horizontal="justify" vertical="center" wrapText="1"/>
    </xf>
    <xf numFmtId="0" fontId="13" fillId="0" borderId="5"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11" fillId="0" borderId="2" xfId="0" applyFont="1" applyFill="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horizontal="justify" vertical="center" wrapText="1"/>
    </xf>
    <xf numFmtId="0" fontId="11" fillId="0" borderId="1" xfId="0" applyFont="1" applyFill="1" applyBorder="1" applyAlignment="1">
      <alignment vertical="center" wrapText="1"/>
    </xf>
    <xf numFmtId="0" fontId="5" fillId="0" borderId="1" xfId="0" applyFont="1" applyBorder="1"/>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1" fillId="0" borderId="1"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top" wrapText="1"/>
    </xf>
    <xf numFmtId="0" fontId="4" fillId="0" borderId="0" xfId="0" applyFont="1" applyAlignment="1">
      <alignment horizontal="center"/>
    </xf>
    <xf numFmtId="0" fontId="6" fillId="0" borderId="2"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4" borderId="1" xfId="0" applyFont="1" applyFill="1" applyBorder="1" applyAlignment="1">
      <alignment vertical="center" wrapText="1"/>
    </xf>
    <xf numFmtId="0" fontId="11" fillId="0" borderId="2"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4" borderId="5" xfId="0" applyFont="1" applyFill="1" applyBorder="1" applyAlignment="1">
      <alignment vertical="center" wrapText="1"/>
    </xf>
    <xf numFmtId="0" fontId="3" fillId="0" borderId="0" xfId="0" applyFont="1" applyFill="1" applyBorder="1" applyAlignment="1">
      <alignment horizontal="center" vertical="center" textRotation="90" wrapText="1"/>
    </xf>
    <xf numFmtId="0" fontId="3" fillId="0" borderId="0" xfId="0" applyFont="1" applyFill="1" applyBorder="1" applyAlignment="1">
      <alignment horizontal="center" vertical="center" wrapText="1"/>
    </xf>
    <xf numFmtId="0" fontId="4" fillId="0" borderId="0" xfId="0" applyFont="1" applyFill="1"/>
    <xf numFmtId="0" fontId="6" fillId="0" borderId="2" xfId="0" applyFont="1" applyBorder="1" applyAlignment="1">
      <alignment horizontal="center" vertical="center"/>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4" fillId="0" borderId="1" xfId="0" applyFont="1" applyBorder="1" applyAlignment="1">
      <alignment wrapText="1"/>
    </xf>
    <xf numFmtId="0" fontId="12"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0" borderId="1" xfId="0" applyFont="1" applyBorder="1" applyAlignment="1">
      <alignment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3" fillId="2" borderId="1" xfId="0" applyFont="1" applyFill="1" applyBorder="1" applyAlignment="1">
      <alignment vertical="center" wrapText="1"/>
    </xf>
    <xf numFmtId="0" fontId="1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5" fillId="0" borderId="4" xfId="0" applyFont="1" applyBorder="1" applyAlignment="1">
      <alignment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6" fillId="8"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1"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2"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2" borderId="1"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 fillId="5"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0" xfId="0" applyFont="1" applyBorder="1" applyAlignment="1">
      <alignment horizontal="center" vertical="center" textRotation="90" wrapText="1"/>
    </xf>
    <xf numFmtId="0" fontId="5"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0" borderId="13" xfId="0" applyFont="1" applyBorder="1" applyAlignment="1">
      <alignment horizontal="center" vertical="center" wrapText="1"/>
    </xf>
    <xf numFmtId="0" fontId="3" fillId="0" borderId="1" xfId="0" applyFont="1" applyBorder="1" applyAlignment="1">
      <alignment vertical="center" wrapText="1"/>
    </xf>
    <xf numFmtId="17" fontId="5" fillId="0" borderId="1" xfId="0" applyNumberFormat="1" applyFont="1" applyBorder="1" applyAlignment="1">
      <alignment horizontal="center" vertical="center" wrapText="1"/>
    </xf>
    <xf numFmtId="0" fontId="3" fillId="0" borderId="0" xfId="0" applyFont="1" applyBorder="1" applyAlignment="1">
      <alignment vertical="center" wrapText="1"/>
    </xf>
    <xf numFmtId="17" fontId="5" fillId="0" borderId="0" xfId="0" applyNumberFormat="1" applyFont="1" applyBorder="1" applyAlignment="1">
      <alignment horizontal="center" vertical="center" wrapText="1"/>
    </xf>
    <xf numFmtId="0" fontId="5" fillId="0" borderId="0" xfId="0" applyFont="1" applyBorder="1" applyAlignment="1">
      <alignment horizontal="left" vertical="center" wrapText="1"/>
    </xf>
    <xf numFmtId="17" fontId="4" fillId="0" borderId="1" xfId="0" applyNumberFormat="1" applyFont="1" applyBorder="1" applyAlignment="1">
      <alignment horizontal="center" vertical="center"/>
    </xf>
    <xf numFmtId="0" fontId="11"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3" fillId="0" borderId="1" xfId="0" applyFont="1" applyBorder="1" applyAlignment="1">
      <alignment wrapText="1"/>
    </xf>
    <xf numFmtId="0" fontId="18" fillId="0" borderId="1" xfId="0" applyFont="1" applyBorder="1" applyAlignment="1" applyProtection="1">
      <alignment horizontal="center" vertical="center" wrapText="1"/>
      <protection locked="0"/>
    </xf>
    <xf numFmtId="0" fontId="3"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2" borderId="1"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6" fillId="2" borderId="1" xfId="0" applyFont="1" applyFill="1" applyBorder="1" applyAlignment="1">
      <alignment horizontal="center" vertical="center" wrapText="1"/>
    </xf>
    <xf numFmtId="0" fontId="0" fillId="0" borderId="15"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13" fillId="0" borderId="1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1" fillId="0" borderId="10" xfId="0" applyFont="1" applyFill="1" applyBorder="1" applyAlignment="1">
      <alignment horizontal="center" vertical="center"/>
    </xf>
    <xf numFmtId="0" fontId="11" fillId="0" borderId="5" xfId="0" applyFont="1" applyFill="1" applyBorder="1" applyAlignment="1">
      <alignment horizontal="center" vertical="center"/>
    </xf>
    <xf numFmtId="0" fontId="13" fillId="0" borderId="10" xfId="0" applyFont="1" applyBorder="1" applyAlignment="1">
      <alignment horizontal="center" vertical="center" wrapText="1"/>
    </xf>
    <xf numFmtId="0" fontId="13"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4" fillId="0" borderId="14" xfId="0" applyFont="1" applyBorder="1" applyAlignment="1">
      <alignment horizontal="left" vertical="center"/>
    </xf>
    <xf numFmtId="0" fontId="4" fillId="0" borderId="6" xfId="0" applyFont="1" applyBorder="1" applyAlignment="1">
      <alignment horizontal="left" vertic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7" borderId="4"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4" fillId="0" borderId="13"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7" borderId="4"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6" borderId="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4" fillId="0" borderId="1" xfId="0" applyFont="1" applyBorder="1" applyAlignment="1">
      <alignment horizontal="left" vertical="center" wrapText="1"/>
    </xf>
    <xf numFmtId="0" fontId="15" fillId="5" borderId="1" xfId="1" applyFont="1" applyFill="1" applyBorder="1" applyAlignment="1">
      <alignment horizontal="center" vertical="center" textRotation="90" wrapText="1"/>
    </xf>
    <xf numFmtId="0" fontId="3" fillId="4" borderId="1" xfId="0" applyFont="1" applyFill="1" applyBorder="1" applyAlignment="1">
      <alignment horizontal="center" vertical="center" textRotation="90" wrapText="1"/>
    </xf>
    <xf numFmtId="0" fontId="3" fillId="5" borderId="1" xfId="0" applyFont="1" applyFill="1" applyBorder="1" applyAlignment="1">
      <alignment horizontal="center" vertical="center" textRotation="90" wrapText="1"/>
    </xf>
    <xf numFmtId="0" fontId="3"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4" xfId="0" applyFont="1" applyBorder="1" applyAlignment="1">
      <alignment horizontal="center" vertical="center" textRotation="90" wrapText="1"/>
    </xf>
    <xf numFmtId="0" fontId="4" fillId="0" borderId="3" xfId="0" applyFont="1" applyBorder="1" applyAlignment="1">
      <alignment horizontal="center" vertical="center" textRotation="90" wrapText="1"/>
    </xf>
    <xf numFmtId="0" fontId="4" fillId="0" borderId="1" xfId="0" applyFont="1" applyBorder="1" applyAlignment="1">
      <alignment horizontal="center" vertical="center" textRotation="90"/>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4" borderId="11" xfId="0" applyFont="1" applyFill="1" applyBorder="1" applyAlignment="1">
      <alignment horizontal="center" vertical="center" textRotation="90" wrapText="1"/>
    </xf>
    <xf numFmtId="0" fontId="3" fillId="4" borderId="6" xfId="0" applyFont="1" applyFill="1" applyBorder="1" applyAlignment="1">
      <alignment horizontal="center" vertical="center" textRotation="90" wrapText="1"/>
    </xf>
    <xf numFmtId="0" fontId="3" fillId="5" borderId="5" xfId="0" applyFont="1" applyFill="1" applyBorder="1" applyAlignment="1">
      <alignment horizontal="center" vertical="center" textRotation="90" wrapText="1"/>
    </xf>
    <xf numFmtId="0" fontId="4" fillId="0" borderId="10" xfId="0" applyFont="1" applyBorder="1" applyAlignment="1">
      <alignment horizontal="center"/>
    </xf>
    <xf numFmtId="0" fontId="4" fillId="0" borderId="5" xfId="0" applyFont="1" applyBorder="1" applyAlignment="1">
      <alignment horizontal="center"/>
    </xf>
    <xf numFmtId="0" fontId="3" fillId="0" borderId="1"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1" xfId="0" applyFont="1" applyBorder="1" applyAlignment="1">
      <alignment horizontal="center" vertical="center" textRotation="90" wrapText="1"/>
    </xf>
    <xf numFmtId="0" fontId="4" fillId="0" borderId="8" xfId="0" applyFont="1" applyBorder="1" applyAlignment="1">
      <alignment horizontal="center"/>
    </xf>
    <xf numFmtId="0" fontId="4" fillId="0" borderId="13" xfId="0" applyFont="1" applyBorder="1" applyAlignment="1">
      <alignment horizontal="center"/>
    </xf>
    <xf numFmtId="0" fontId="4" fillId="0" borderId="11" xfId="0" applyFont="1" applyBorder="1" applyAlignment="1">
      <alignment horizontal="center"/>
    </xf>
    <xf numFmtId="0" fontId="4" fillId="0" borderId="15" xfId="0" applyFont="1" applyBorder="1" applyAlignment="1">
      <alignment horizontal="center"/>
    </xf>
    <xf numFmtId="0" fontId="4" fillId="0" borderId="0" xfId="0" applyFont="1" applyBorder="1" applyAlignment="1">
      <alignment horizontal="center"/>
    </xf>
    <xf numFmtId="0" fontId="4" fillId="0" borderId="12" xfId="0" applyFont="1" applyBorder="1" applyAlignment="1">
      <alignment horizontal="center"/>
    </xf>
    <xf numFmtId="0" fontId="4" fillId="0" borderId="10" xfId="0" applyFont="1" applyBorder="1" applyAlignment="1">
      <alignment horizontal="center" wrapText="1"/>
    </xf>
    <xf numFmtId="0" fontId="4" fillId="0" borderId="5" xfId="0" applyFont="1" applyBorder="1" applyAlignment="1">
      <alignment horizontal="center" wrapText="1"/>
    </xf>
    <xf numFmtId="0" fontId="5" fillId="11" borderId="4"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4" fillId="10" borderId="4" xfId="0" applyFont="1" applyFill="1" applyBorder="1" applyAlignment="1">
      <alignment horizontal="center" vertical="center" textRotation="90"/>
    </xf>
    <xf numFmtId="0" fontId="4" fillId="10" borderId="3" xfId="0" applyFont="1" applyFill="1" applyBorder="1" applyAlignment="1">
      <alignment horizontal="center" vertical="center" textRotation="90"/>
    </xf>
    <xf numFmtId="0" fontId="4" fillId="10" borderId="2" xfId="0" applyFont="1" applyFill="1" applyBorder="1" applyAlignment="1">
      <alignment horizontal="center" vertical="center" textRotation="90"/>
    </xf>
    <xf numFmtId="0" fontId="4" fillId="11" borderId="4" xfId="0" applyFont="1" applyFill="1" applyBorder="1" applyAlignment="1">
      <alignment horizontal="center" vertical="center" textRotation="90"/>
    </xf>
    <xf numFmtId="0" fontId="4" fillId="11" borderId="3" xfId="0" applyFont="1" applyFill="1" applyBorder="1" applyAlignment="1">
      <alignment horizontal="center" vertical="center" textRotation="90"/>
    </xf>
    <xf numFmtId="0" fontId="4" fillId="11" borderId="2" xfId="0" applyFont="1" applyFill="1" applyBorder="1" applyAlignment="1">
      <alignment horizontal="center" vertical="center" textRotation="90"/>
    </xf>
    <xf numFmtId="0" fontId="5" fillId="9" borderId="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textRotation="90" wrapText="1"/>
    </xf>
    <xf numFmtId="0" fontId="5" fillId="3" borderId="3" xfId="0" applyFont="1" applyFill="1" applyBorder="1" applyAlignment="1">
      <alignment horizontal="center" vertical="center" textRotation="90" wrapText="1"/>
    </xf>
    <xf numFmtId="0" fontId="5" fillId="3" borderId="2" xfId="0" applyFont="1" applyFill="1" applyBorder="1" applyAlignment="1">
      <alignment horizontal="center" vertical="center" textRotation="90" wrapText="1"/>
    </xf>
    <xf numFmtId="0" fontId="5" fillId="3" borderId="1" xfId="0" applyFont="1" applyFill="1" applyBorder="1" applyAlignment="1">
      <alignment horizontal="center" vertical="center" wrapText="1"/>
    </xf>
    <xf numFmtId="0" fontId="4" fillId="9" borderId="4" xfId="0" applyFont="1" applyFill="1" applyBorder="1" applyAlignment="1">
      <alignment horizontal="center" vertical="center" textRotation="90"/>
    </xf>
    <xf numFmtId="0" fontId="4" fillId="9" borderId="3" xfId="0" applyFont="1" applyFill="1" applyBorder="1" applyAlignment="1">
      <alignment horizontal="center" vertical="center" textRotation="90"/>
    </xf>
    <xf numFmtId="0" fontId="4" fillId="9" borderId="2" xfId="0" applyFont="1" applyFill="1" applyBorder="1" applyAlignment="1">
      <alignment horizontal="center" vertical="center" textRotation="90"/>
    </xf>
    <xf numFmtId="0" fontId="4" fillId="0" borderId="1" xfId="0" applyFont="1" applyBorder="1" applyAlignment="1">
      <alignment horizontal="center" vertical="center"/>
    </xf>
  </cellXfs>
  <cellStyles count="2">
    <cellStyle name="Normal" xfId="0" builtinId="0"/>
    <cellStyle name="Normal 2" xfId="1" xr:uid="{00000000-0005-0000-0000-000001000000}"/>
  </cellStyles>
  <dxfs count="918">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C000"/>
        </patternFill>
      </fill>
    </dxf>
    <dxf>
      <fill>
        <patternFill>
          <bgColor rgb="FFFF000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FFFF00"/>
        </patternFill>
      </fill>
    </dxf>
    <dxf>
      <font>
        <color theme="1"/>
      </font>
      <fill>
        <patternFill>
          <bgColor rgb="FF00FF00"/>
        </patternFill>
      </fill>
    </dxf>
    <dxf>
      <font>
        <color theme="1"/>
      </font>
      <fill>
        <patternFill>
          <bgColor rgb="FFFFFF00"/>
        </patternFill>
      </fill>
    </dxf>
    <dxf>
      <font>
        <color theme="1"/>
      </font>
      <fill>
        <patternFill>
          <bgColor rgb="FFFF9900"/>
        </patternFill>
      </fill>
    </dxf>
    <dxf>
      <font>
        <color theme="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theme="1"/>
      </font>
      <fill>
        <patternFill>
          <bgColor rgb="FFFF0000"/>
        </patternFill>
      </fill>
    </dxf>
    <dxf>
      <font>
        <color theme="1"/>
      </font>
      <fill>
        <patternFill>
          <bgColor rgb="FFFFFF00"/>
        </patternFill>
      </fill>
    </dxf>
    <dxf>
      <font>
        <color theme="1"/>
      </font>
      <fill>
        <patternFill>
          <bgColor rgb="FF33CC33"/>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theme="1"/>
      </font>
      <fill>
        <patternFill>
          <bgColor rgb="FF33CC33"/>
        </patternFill>
      </fill>
    </dxf>
    <dxf>
      <font>
        <color theme="1"/>
      </font>
      <fill>
        <patternFill>
          <bgColor rgb="FFFFFF00"/>
        </patternFill>
      </fill>
    </dxf>
    <dxf>
      <font>
        <color theme="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2" defaultPivotStyle="PivotStyleLight16"/>
  <colors>
    <mruColors>
      <color rgb="FF00FF00"/>
      <color rgb="FFFF9900"/>
      <color rgb="FFFFFFCC"/>
      <color rgb="FFE0DFB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2"/>
  <sheetViews>
    <sheetView view="pageBreakPreview" topLeftCell="F1" zoomScale="90" zoomScaleNormal="90" zoomScaleSheetLayoutView="90" workbookViewId="0">
      <selection activeCell="N23" sqref="N23"/>
    </sheetView>
  </sheetViews>
  <sheetFormatPr baseColWidth="10" defaultRowHeight="16.5" x14ac:dyDescent="0.3"/>
  <cols>
    <col min="1" max="1" width="14.85546875" style="1" customWidth="1"/>
    <col min="2" max="2" width="12" style="1" customWidth="1"/>
    <col min="3" max="4" width="9.28515625" style="1" customWidth="1"/>
    <col min="5" max="5" width="14.5703125" style="1" customWidth="1"/>
    <col min="6" max="8" width="25.42578125" style="1" customWidth="1"/>
    <col min="9" max="12" width="6" style="1" customWidth="1"/>
    <col min="13" max="13" width="17.28515625" style="1" customWidth="1"/>
    <col min="14" max="14" width="28.28515625" style="1" customWidth="1"/>
    <col min="15" max="16" width="4.28515625" style="1" customWidth="1"/>
    <col min="17" max="17" width="5.140625" style="1" customWidth="1"/>
    <col min="18" max="18" width="4.28515625" style="1" customWidth="1"/>
    <col min="19" max="19" width="7" style="1" customWidth="1"/>
    <col min="20" max="20" width="4" style="1" bestFit="1" customWidth="1"/>
    <col min="21" max="22" width="11.42578125" style="1"/>
    <col min="23" max="25" width="6.5703125" style="1" customWidth="1"/>
    <col min="26" max="27" width="6.5703125" style="19" customWidth="1"/>
    <col min="28" max="28" width="38.42578125" style="20" customWidth="1"/>
    <col min="29" max="29" width="19" style="1" customWidth="1"/>
    <col min="30" max="16384" width="11.42578125" style="1"/>
  </cols>
  <sheetData>
    <row r="1" spans="1:29" ht="30" customHeight="1" x14ac:dyDescent="0.3">
      <c r="A1" s="219" t="s">
        <v>475</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20"/>
      <c r="AB1" s="1"/>
    </row>
    <row r="2" spans="1:29" s="2" customFormat="1" ht="32.25" customHeight="1" x14ac:dyDescent="0.3">
      <c r="A2" s="212" t="s">
        <v>350</v>
      </c>
      <c r="B2" s="221" t="s">
        <v>349</v>
      </c>
      <c r="C2" s="223" t="s">
        <v>348</v>
      </c>
      <c r="D2" s="224"/>
      <c r="E2" s="212" t="s">
        <v>347</v>
      </c>
      <c r="F2" s="212" t="s">
        <v>346</v>
      </c>
      <c r="G2" s="215" t="s">
        <v>345</v>
      </c>
      <c r="H2" s="216"/>
      <c r="I2" s="212" t="s">
        <v>344</v>
      </c>
      <c r="J2" s="212"/>
      <c r="K2" s="212"/>
      <c r="L2" s="212"/>
      <c r="M2" s="213" t="s">
        <v>343</v>
      </c>
      <c r="N2" s="221" t="s">
        <v>342</v>
      </c>
      <c r="O2" s="223" t="s">
        <v>341</v>
      </c>
      <c r="P2" s="225"/>
      <c r="Q2" s="225"/>
      <c r="R2" s="225"/>
      <c r="S2" s="225"/>
      <c r="T2" s="225"/>
      <c r="U2" s="225"/>
      <c r="V2" s="212" t="s">
        <v>340</v>
      </c>
      <c r="W2" s="223" t="s">
        <v>339</v>
      </c>
      <c r="X2" s="225"/>
      <c r="Y2" s="225"/>
      <c r="Z2" s="225"/>
      <c r="AA2" s="224"/>
      <c r="AB2" s="215" t="s">
        <v>338</v>
      </c>
      <c r="AC2" s="221" t="s">
        <v>337</v>
      </c>
    </row>
    <row r="3" spans="1:29" s="2" customFormat="1" ht="25.5" x14ac:dyDescent="0.3">
      <c r="A3" s="212"/>
      <c r="B3" s="222"/>
      <c r="C3" s="63" t="s">
        <v>336</v>
      </c>
      <c r="D3" s="63" t="s">
        <v>335</v>
      </c>
      <c r="E3" s="212"/>
      <c r="F3" s="212"/>
      <c r="G3" s="217"/>
      <c r="H3" s="218"/>
      <c r="I3" s="63" t="s">
        <v>334</v>
      </c>
      <c r="J3" s="63" t="s">
        <v>333</v>
      </c>
      <c r="K3" s="63" t="s">
        <v>332</v>
      </c>
      <c r="L3" s="63" t="s">
        <v>331</v>
      </c>
      <c r="M3" s="214"/>
      <c r="N3" s="222"/>
      <c r="O3" s="63" t="s">
        <v>326</v>
      </c>
      <c r="P3" s="63" t="s">
        <v>330</v>
      </c>
      <c r="Q3" s="63" t="s">
        <v>329</v>
      </c>
      <c r="R3" s="63" t="s">
        <v>328</v>
      </c>
      <c r="S3" s="63" t="s">
        <v>327</v>
      </c>
      <c r="T3" s="63" t="s">
        <v>326</v>
      </c>
      <c r="U3" s="63" t="s">
        <v>325</v>
      </c>
      <c r="V3" s="212"/>
      <c r="W3" s="64" t="s">
        <v>324</v>
      </c>
      <c r="X3" s="64" t="s">
        <v>323</v>
      </c>
      <c r="Y3" s="64" t="s">
        <v>322</v>
      </c>
      <c r="Z3" s="64" t="s">
        <v>321</v>
      </c>
      <c r="AA3" s="64" t="s">
        <v>320</v>
      </c>
      <c r="AB3" s="217"/>
      <c r="AC3" s="222"/>
    </row>
    <row r="4" spans="1:29" ht="71.25" customHeight="1" x14ac:dyDescent="0.3">
      <c r="A4" s="211" t="s">
        <v>319</v>
      </c>
      <c r="B4" s="211" t="s">
        <v>270</v>
      </c>
      <c r="C4" s="211" t="s">
        <v>2</v>
      </c>
      <c r="D4" s="211"/>
      <c r="E4" s="29" t="s">
        <v>128</v>
      </c>
      <c r="F4" s="30" t="s">
        <v>222</v>
      </c>
      <c r="G4" s="209" t="s">
        <v>21</v>
      </c>
      <c r="H4" s="210"/>
      <c r="I4" s="32">
        <v>16</v>
      </c>
      <c r="J4" s="32">
        <v>0</v>
      </c>
      <c r="K4" s="32">
        <f t="shared" ref="K4:K19" si="0">I4+J4</f>
        <v>16</v>
      </c>
      <c r="L4" s="32">
        <v>8</v>
      </c>
      <c r="M4" s="32" t="s">
        <v>126</v>
      </c>
      <c r="N4" s="31" t="s">
        <v>125</v>
      </c>
      <c r="O4" s="32">
        <v>4</v>
      </c>
      <c r="P4" s="32">
        <v>6</v>
      </c>
      <c r="Q4" s="32">
        <v>4</v>
      </c>
      <c r="R4" s="32">
        <f>P4+O4+Q4</f>
        <v>14</v>
      </c>
      <c r="S4" s="32" t="str">
        <f t="shared" ref="S4:S35" si="1">IF(R4&lt;=12,"B",(IF(R4&lt;=18,"M",(IF(R4&lt;=24,"A",(IF(R4&lt;=30,"MA")))))))</f>
        <v>M</v>
      </c>
      <c r="T4" s="32">
        <v>10</v>
      </c>
      <c r="U4" s="32">
        <f t="shared" ref="U4:U35" si="2">T4*R4</f>
        <v>140</v>
      </c>
      <c r="V4" s="33" t="str">
        <f t="shared" ref="V4:V35" si="3">IF(U4&lt;=84,"BAJO",(IF(U4&lt;=156,"MEDIO",(IF(U4&lt;=228,"ALTO",(IF(U4&lt;=300,"MUY ALTO")))))))</f>
        <v>MEDIO</v>
      </c>
      <c r="W4" s="34"/>
      <c r="X4" s="34"/>
      <c r="Y4" s="34" t="s">
        <v>2</v>
      </c>
      <c r="Z4" s="34" t="s">
        <v>2</v>
      </c>
      <c r="AA4" s="34"/>
      <c r="AB4" s="35" t="s">
        <v>318</v>
      </c>
      <c r="AC4" s="36" t="s">
        <v>0</v>
      </c>
    </row>
    <row r="5" spans="1:29" ht="67.5" x14ac:dyDescent="0.3">
      <c r="A5" s="211"/>
      <c r="B5" s="211"/>
      <c r="C5" s="211"/>
      <c r="D5" s="211"/>
      <c r="E5" s="37" t="s">
        <v>154</v>
      </c>
      <c r="F5" s="38" t="s">
        <v>317</v>
      </c>
      <c r="G5" s="201" t="s">
        <v>152</v>
      </c>
      <c r="H5" s="202"/>
      <c r="I5" s="32">
        <v>16</v>
      </c>
      <c r="J5" s="32">
        <v>0</v>
      </c>
      <c r="K5" s="32">
        <f t="shared" si="0"/>
        <v>16</v>
      </c>
      <c r="L5" s="32">
        <v>8</v>
      </c>
      <c r="M5" s="32" t="s">
        <v>151</v>
      </c>
      <c r="N5" s="31" t="s">
        <v>352</v>
      </c>
      <c r="O5" s="32">
        <v>4</v>
      </c>
      <c r="P5" s="32">
        <v>10</v>
      </c>
      <c r="Q5" s="32">
        <v>4</v>
      </c>
      <c r="R5" s="32">
        <f>P5+O5+Q5</f>
        <v>18</v>
      </c>
      <c r="S5" s="32" t="str">
        <f t="shared" si="1"/>
        <v>M</v>
      </c>
      <c r="T5" s="32">
        <v>6</v>
      </c>
      <c r="U5" s="32">
        <f t="shared" si="2"/>
        <v>108</v>
      </c>
      <c r="V5" s="33" t="str">
        <f t="shared" si="3"/>
        <v>MEDIO</v>
      </c>
      <c r="W5" s="34"/>
      <c r="X5" s="34"/>
      <c r="Y5" s="34" t="s">
        <v>25</v>
      </c>
      <c r="Z5" s="34" t="s">
        <v>2</v>
      </c>
      <c r="AA5" s="34"/>
      <c r="AB5" s="35" t="s">
        <v>316</v>
      </c>
      <c r="AC5" s="36" t="s">
        <v>0</v>
      </c>
    </row>
    <row r="6" spans="1:29" ht="54" x14ac:dyDescent="0.3">
      <c r="A6" s="211"/>
      <c r="B6" s="211"/>
      <c r="C6" s="211"/>
      <c r="D6" s="211"/>
      <c r="E6" s="37" t="s">
        <v>33</v>
      </c>
      <c r="F6" s="38" t="s">
        <v>315</v>
      </c>
      <c r="G6" s="201" t="s">
        <v>314</v>
      </c>
      <c r="H6" s="202"/>
      <c r="I6" s="32">
        <v>16</v>
      </c>
      <c r="J6" s="32">
        <v>0</v>
      </c>
      <c r="K6" s="32">
        <f t="shared" si="0"/>
        <v>16</v>
      </c>
      <c r="L6" s="32">
        <v>8</v>
      </c>
      <c r="M6" s="39" t="s">
        <v>130</v>
      </c>
      <c r="N6" s="31" t="s">
        <v>313</v>
      </c>
      <c r="O6" s="32">
        <v>2</v>
      </c>
      <c r="P6" s="32">
        <v>10</v>
      </c>
      <c r="Q6" s="32">
        <v>4</v>
      </c>
      <c r="R6" s="32">
        <f>P6+O6+Q6</f>
        <v>16</v>
      </c>
      <c r="S6" s="32" t="str">
        <f t="shared" si="1"/>
        <v>M</v>
      </c>
      <c r="T6" s="32">
        <v>4</v>
      </c>
      <c r="U6" s="32">
        <f t="shared" si="2"/>
        <v>64</v>
      </c>
      <c r="V6" s="33" t="str">
        <f t="shared" si="3"/>
        <v>BAJO</v>
      </c>
      <c r="W6" s="34"/>
      <c r="X6" s="34"/>
      <c r="Y6" s="34" t="s">
        <v>2</v>
      </c>
      <c r="Z6" s="34" t="s">
        <v>2</v>
      </c>
      <c r="AA6" s="34"/>
      <c r="AB6" s="40" t="s">
        <v>312</v>
      </c>
      <c r="AC6" s="36" t="s">
        <v>0</v>
      </c>
    </row>
    <row r="7" spans="1:29" ht="75.75" customHeight="1" x14ac:dyDescent="0.3">
      <c r="A7" s="211"/>
      <c r="B7" s="211"/>
      <c r="C7" s="211"/>
      <c r="D7" s="211"/>
      <c r="E7" s="41" t="s">
        <v>33</v>
      </c>
      <c r="F7" s="42" t="s">
        <v>311</v>
      </c>
      <c r="G7" s="201" t="s">
        <v>310</v>
      </c>
      <c r="H7" s="202"/>
      <c r="I7" s="32">
        <v>16</v>
      </c>
      <c r="J7" s="32">
        <v>0</v>
      </c>
      <c r="K7" s="32">
        <f t="shared" si="0"/>
        <v>16</v>
      </c>
      <c r="L7" s="32">
        <v>8</v>
      </c>
      <c r="M7" s="39" t="s">
        <v>130</v>
      </c>
      <c r="N7" s="31" t="s">
        <v>309</v>
      </c>
      <c r="O7" s="32">
        <v>4</v>
      </c>
      <c r="P7" s="32">
        <v>10</v>
      </c>
      <c r="Q7" s="32">
        <v>4</v>
      </c>
      <c r="R7" s="32">
        <f>P7+O7+Q7</f>
        <v>18</v>
      </c>
      <c r="S7" s="32" t="str">
        <f t="shared" si="1"/>
        <v>M</v>
      </c>
      <c r="T7" s="32">
        <v>4</v>
      </c>
      <c r="U7" s="32">
        <f t="shared" si="2"/>
        <v>72</v>
      </c>
      <c r="V7" s="33" t="str">
        <f t="shared" si="3"/>
        <v>BAJO</v>
      </c>
      <c r="W7" s="34"/>
      <c r="X7" s="34"/>
      <c r="Y7" s="34"/>
      <c r="Z7" s="34" t="s">
        <v>25</v>
      </c>
      <c r="AA7" s="34" t="s">
        <v>25</v>
      </c>
      <c r="AB7" s="35" t="s">
        <v>308</v>
      </c>
      <c r="AC7" s="36" t="s">
        <v>0</v>
      </c>
    </row>
    <row r="8" spans="1:29" ht="94.5" x14ac:dyDescent="0.3">
      <c r="A8" s="211"/>
      <c r="B8" s="211"/>
      <c r="C8" s="211"/>
      <c r="D8" s="211"/>
      <c r="E8" s="41" t="s">
        <v>154</v>
      </c>
      <c r="F8" s="42" t="s">
        <v>307</v>
      </c>
      <c r="G8" s="201" t="s">
        <v>306</v>
      </c>
      <c r="H8" s="202"/>
      <c r="I8" s="32">
        <v>16</v>
      </c>
      <c r="J8" s="32">
        <v>0</v>
      </c>
      <c r="K8" s="32">
        <f t="shared" si="0"/>
        <v>16</v>
      </c>
      <c r="L8" s="32">
        <v>8</v>
      </c>
      <c r="M8" s="32" t="s">
        <v>151</v>
      </c>
      <c r="N8" s="31" t="s">
        <v>352</v>
      </c>
      <c r="O8" s="32">
        <v>4</v>
      </c>
      <c r="P8" s="32">
        <v>10</v>
      </c>
      <c r="Q8" s="32">
        <v>4</v>
      </c>
      <c r="R8" s="32">
        <f>P8+O8+Q8</f>
        <v>18</v>
      </c>
      <c r="S8" s="32" t="str">
        <f t="shared" si="1"/>
        <v>M</v>
      </c>
      <c r="T8" s="32">
        <v>6</v>
      </c>
      <c r="U8" s="32">
        <f t="shared" si="2"/>
        <v>108</v>
      </c>
      <c r="V8" s="33" t="str">
        <f t="shared" si="3"/>
        <v>MEDIO</v>
      </c>
      <c r="W8" s="34"/>
      <c r="X8" s="34"/>
      <c r="Y8" s="34" t="s">
        <v>25</v>
      </c>
      <c r="Z8" s="34" t="s">
        <v>25</v>
      </c>
      <c r="AA8" s="34"/>
      <c r="AB8" s="35" t="s">
        <v>305</v>
      </c>
      <c r="AC8" s="36" t="s">
        <v>0</v>
      </c>
    </row>
    <row r="9" spans="1:29" ht="67.5" x14ac:dyDescent="0.3">
      <c r="A9" s="211"/>
      <c r="B9" s="211"/>
      <c r="C9" s="211"/>
      <c r="D9" s="211"/>
      <c r="E9" s="41" t="s">
        <v>33</v>
      </c>
      <c r="F9" s="42" t="s">
        <v>304</v>
      </c>
      <c r="G9" s="201" t="s">
        <v>31</v>
      </c>
      <c r="H9" s="202"/>
      <c r="I9" s="32">
        <v>16</v>
      </c>
      <c r="J9" s="32">
        <v>0</v>
      </c>
      <c r="K9" s="32">
        <f t="shared" si="0"/>
        <v>16</v>
      </c>
      <c r="L9" s="32">
        <v>8</v>
      </c>
      <c r="M9" s="34" t="s">
        <v>303</v>
      </c>
      <c r="N9" s="34" t="s">
        <v>157</v>
      </c>
      <c r="O9" s="34">
        <v>2</v>
      </c>
      <c r="P9" s="34">
        <v>6</v>
      </c>
      <c r="Q9" s="34">
        <v>4</v>
      </c>
      <c r="R9" s="34">
        <f>O9+P9+Q9</f>
        <v>12</v>
      </c>
      <c r="S9" s="34" t="str">
        <f t="shared" si="1"/>
        <v>B</v>
      </c>
      <c r="T9" s="34">
        <v>2</v>
      </c>
      <c r="U9" s="34">
        <f t="shared" si="2"/>
        <v>24</v>
      </c>
      <c r="V9" s="34" t="str">
        <f t="shared" si="3"/>
        <v>BAJO</v>
      </c>
      <c r="W9" s="34"/>
      <c r="X9" s="34"/>
      <c r="Y9" s="34"/>
      <c r="Z9" s="34" t="s">
        <v>2</v>
      </c>
      <c r="AA9" s="34"/>
      <c r="AB9" s="35" t="s">
        <v>302</v>
      </c>
      <c r="AC9" s="36" t="s">
        <v>0</v>
      </c>
    </row>
    <row r="10" spans="1:29" ht="43.5" customHeight="1" x14ac:dyDescent="0.3">
      <c r="A10" s="211"/>
      <c r="B10" s="211"/>
      <c r="C10" s="211"/>
      <c r="D10" s="211"/>
      <c r="E10" s="41" t="s">
        <v>86</v>
      </c>
      <c r="F10" s="42" t="s">
        <v>138</v>
      </c>
      <c r="G10" s="201" t="s">
        <v>137</v>
      </c>
      <c r="H10" s="202"/>
      <c r="I10" s="32">
        <v>16</v>
      </c>
      <c r="J10" s="32">
        <v>0</v>
      </c>
      <c r="K10" s="32">
        <f t="shared" si="0"/>
        <v>16</v>
      </c>
      <c r="L10" s="32">
        <v>8</v>
      </c>
      <c r="M10" s="39" t="s">
        <v>136</v>
      </c>
      <c r="N10" s="31" t="s">
        <v>200</v>
      </c>
      <c r="O10" s="32">
        <v>4</v>
      </c>
      <c r="P10" s="32">
        <v>10</v>
      </c>
      <c r="Q10" s="32">
        <v>4</v>
      </c>
      <c r="R10" s="32">
        <f t="shared" ref="R10:R50" si="4">P10+O10+Q10</f>
        <v>18</v>
      </c>
      <c r="S10" s="32" t="str">
        <f t="shared" si="1"/>
        <v>M</v>
      </c>
      <c r="T10" s="32">
        <v>4</v>
      </c>
      <c r="U10" s="32">
        <f t="shared" si="2"/>
        <v>72</v>
      </c>
      <c r="V10" s="33" t="str">
        <f t="shared" si="3"/>
        <v>BAJO</v>
      </c>
      <c r="W10" s="34"/>
      <c r="X10" s="34"/>
      <c r="Y10" s="34"/>
      <c r="Z10" s="34" t="s">
        <v>25</v>
      </c>
      <c r="AA10" s="34"/>
      <c r="AB10" s="35" t="s">
        <v>301</v>
      </c>
      <c r="AC10" s="36" t="s">
        <v>0</v>
      </c>
    </row>
    <row r="11" spans="1:29" ht="45.75" customHeight="1" x14ac:dyDescent="0.3">
      <c r="A11" s="211" t="s">
        <v>300</v>
      </c>
      <c r="B11" s="211" t="s">
        <v>270</v>
      </c>
      <c r="C11" s="211" t="s">
        <v>2</v>
      </c>
      <c r="D11" s="211"/>
      <c r="E11" s="42" t="s">
        <v>167</v>
      </c>
      <c r="F11" s="42" t="s">
        <v>288</v>
      </c>
      <c r="G11" s="201" t="s">
        <v>268</v>
      </c>
      <c r="H11" s="202"/>
      <c r="I11" s="32">
        <v>16</v>
      </c>
      <c r="J11" s="32">
        <v>0</v>
      </c>
      <c r="K11" s="32">
        <f t="shared" si="0"/>
        <v>16</v>
      </c>
      <c r="L11" s="32">
        <v>8</v>
      </c>
      <c r="M11" s="39" t="s">
        <v>130</v>
      </c>
      <c r="N11" s="31" t="s">
        <v>57</v>
      </c>
      <c r="O11" s="32">
        <v>4</v>
      </c>
      <c r="P11" s="32">
        <v>6</v>
      </c>
      <c r="Q11" s="32">
        <v>4</v>
      </c>
      <c r="R11" s="32">
        <f t="shared" si="4"/>
        <v>14</v>
      </c>
      <c r="S11" s="32" t="str">
        <f t="shared" si="1"/>
        <v>M</v>
      </c>
      <c r="T11" s="32">
        <v>2</v>
      </c>
      <c r="U11" s="32">
        <f t="shared" si="2"/>
        <v>28</v>
      </c>
      <c r="V11" s="33" t="str">
        <f t="shared" si="3"/>
        <v>BAJO</v>
      </c>
      <c r="W11" s="33"/>
      <c r="X11" s="33"/>
      <c r="Y11" s="33"/>
      <c r="Z11" s="33" t="s">
        <v>25</v>
      </c>
      <c r="AA11" s="33"/>
      <c r="AB11" s="35" t="s">
        <v>267</v>
      </c>
      <c r="AC11" s="36" t="s">
        <v>0</v>
      </c>
    </row>
    <row r="12" spans="1:29" ht="54" x14ac:dyDescent="0.3">
      <c r="A12" s="211"/>
      <c r="B12" s="211"/>
      <c r="C12" s="211"/>
      <c r="D12" s="211"/>
      <c r="E12" s="42" t="s">
        <v>143</v>
      </c>
      <c r="F12" s="42" t="s">
        <v>293</v>
      </c>
      <c r="G12" s="201" t="s">
        <v>141</v>
      </c>
      <c r="H12" s="202"/>
      <c r="I12" s="32">
        <v>16</v>
      </c>
      <c r="J12" s="32">
        <v>0</v>
      </c>
      <c r="K12" s="32">
        <f t="shared" si="0"/>
        <v>16</v>
      </c>
      <c r="L12" s="32">
        <v>8</v>
      </c>
      <c r="M12" s="39" t="s">
        <v>130</v>
      </c>
      <c r="N12" s="31" t="s">
        <v>57</v>
      </c>
      <c r="O12" s="32">
        <v>2</v>
      </c>
      <c r="P12" s="32">
        <v>4</v>
      </c>
      <c r="Q12" s="32">
        <v>4</v>
      </c>
      <c r="R12" s="32">
        <f t="shared" si="4"/>
        <v>10</v>
      </c>
      <c r="S12" s="32" t="str">
        <f t="shared" si="1"/>
        <v>B</v>
      </c>
      <c r="T12" s="32">
        <v>4</v>
      </c>
      <c r="U12" s="32">
        <f t="shared" si="2"/>
        <v>40</v>
      </c>
      <c r="V12" s="33" t="str">
        <f t="shared" si="3"/>
        <v>BAJO</v>
      </c>
      <c r="W12" s="33" t="s">
        <v>25</v>
      </c>
      <c r="X12" s="33"/>
      <c r="Y12" s="33"/>
      <c r="Z12" s="33"/>
      <c r="AA12" s="33"/>
      <c r="AB12" s="35" t="s">
        <v>292</v>
      </c>
      <c r="AC12" s="36" t="s">
        <v>0</v>
      </c>
    </row>
    <row r="13" spans="1:29" ht="52.5" customHeight="1" x14ac:dyDescent="0.3">
      <c r="A13" s="211"/>
      <c r="B13" s="211"/>
      <c r="C13" s="211"/>
      <c r="D13" s="211"/>
      <c r="E13" s="42" t="s">
        <v>167</v>
      </c>
      <c r="F13" s="42" t="s">
        <v>291</v>
      </c>
      <c r="G13" s="201" t="s">
        <v>15</v>
      </c>
      <c r="H13" s="202"/>
      <c r="I13" s="32">
        <v>16</v>
      </c>
      <c r="J13" s="32">
        <v>0</v>
      </c>
      <c r="K13" s="32">
        <f t="shared" si="0"/>
        <v>16</v>
      </c>
      <c r="L13" s="32">
        <v>8</v>
      </c>
      <c r="M13" s="39" t="s">
        <v>130</v>
      </c>
      <c r="N13" s="31" t="s">
        <v>290</v>
      </c>
      <c r="O13" s="32">
        <v>2</v>
      </c>
      <c r="P13" s="32">
        <v>4</v>
      </c>
      <c r="Q13" s="32">
        <v>4</v>
      </c>
      <c r="R13" s="32">
        <f t="shared" si="4"/>
        <v>10</v>
      </c>
      <c r="S13" s="32" t="str">
        <f t="shared" si="1"/>
        <v>B</v>
      </c>
      <c r="T13" s="32">
        <v>4</v>
      </c>
      <c r="U13" s="32">
        <f t="shared" si="2"/>
        <v>40</v>
      </c>
      <c r="V13" s="33" t="str">
        <f t="shared" si="3"/>
        <v>BAJO</v>
      </c>
      <c r="W13" s="33"/>
      <c r="X13" s="33"/>
      <c r="Y13" s="33" t="s">
        <v>25</v>
      </c>
      <c r="Z13" s="33" t="s">
        <v>25</v>
      </c>
      <c r="AA13" s="33"/>
      <c r="AB13" s="35" t="s">
        <v>289</v>
      </c>
      <c r="AC13" s="36" t="s">
        <v>0</v>
      </c>
    </row>
    <row r="14" spans="1:29" ht="41.25" customHeight="1" x14ac:dyDescent="0.3">
      <c r="A14" s="211" t="s">
        <v>299</v>
      </c>
      <c r="B14" s="211" t="s">
        <v>298</v>
      </c>
      <c r="C14" s="211" t="s">
        <v>2</v>
      </c>
      <c r="D14" s="211"/>
      <c r="E14" s="42" t="s">
        <v>143</v>
      </c>
      <c r="F14" s="42" t="s">
        <v>297</v>
      </c>
      <c r="G14" s="201" t="s">
        <v>296</v>
      </c>
      <c r="H14" s="202"/>
      <c r="I14" s="32">
        <v>16</v>
      </c>
      <c r="J14" s="32">
        <v>0</v>
      </c>
      <c r="K14" s="32">
        <f t="shared" si="0"/>
        <v>16</v>
      </c>
      <c r="L14" s="32">
        <v>8</v>
      </c>
      <c r="M14" s="39" t="s">
        <v>130</v>
      </c>
      <c r="N14" s="31" t="s">
        <v>295</v>
      </c>
      <c r="O14" s="32">
        <v>4</v>
      </c>
      <c r="P14" s="32">
        <v>4</v>
      </c>
      <c r="Q14" s="32">
        <v>4</v>
      </c>
      <c r="R14" s="32">
        <f t="shared" si="4"/>
        <v>12</v>
      </c>
      <c r="S14" s="32" t="str">
        <f t="shared" si="1"/>
        <v>B</v>
      </c>
      <c r="T14" s="32">
        <v>6</v>
      </c>
      <c r="U14" s="32">
        <f t="shared" si="2"/>
        <v>72</v>
      </c>
      <c r="V14" s="33" t="str">
        <f t="shared" si="3"/>
        <v>BAJO</v>
      </c>
      <c r="W14" s="33"/>
      <c r="X14" s="33"/>
      <c r="Y14" s="33"/>
      <c r="Z14" s="33"/>
      <c r="AA14" s="33" t="s">
        <v>25</v>
      </c>
      <c r="AB14" s="35" t="s">
        <v>294</v>
      </c>
      <c r="AC14" s="36" t="s">
        <v>0</v>
      </c>
    </row>
    <row r="15" spans="1:29" ht="50.25" customHeight="1" x14ac:dyDescent="0.3">
      <c r="A15" s="211"/>
      <c r="B15" s="211"/>
      <c r="C15" s="211"/>
      <c r="D15" s="211"/>
      <c r="E15" s="42" t="s">
        <v>143</v>
      </c>
      <c r="F15" s="42" t="s">
        <v>293</v>
      </c>
      <c r="G15" s="201" t="s">
        <v>141</v>
      </c>
      <c r="H15" s="202"/>
      <c r="I15" s="32">
        <v>16</v>
      </c>
      <c r="J15" s="32">
        <v>0</v>
      </c>
      <c r="K15" s="32">
        <f t="shared" si="0"/>
        <v>16</v>
      </c>
      <c r="L15" s="32">
        <v>8</v>
      </c>
      <c r="M15" s="39" t="s">
        <v>130</v>
      </c>
      <c r="N15" s="31" t="s">
        <v>57</v>
      </c>
      <c r="O15" s="32">
        <v>2</v>
      </c>
      <c r="P15" s="32">
        <v>4</v>
      </c>
      <c r="Q15" s="32">
        <v>4</v>
      </c>
      <c r="R15" s="32">
        <f t="shared" si="4"/>
        <v>10</v>
      </c>
      <c r="S15" s="32" t="str">
        <f t="shared" si="1"/>
        <v>B</v>
      </c>
      <c r="T15" s="32">
        <v>4</v>
      </c>
      <c r="U15" s="32">
        <f t="shared" si="2"/>
        <v>40</v>
      </c>
      <c r="V15" s="33" t="str">
        <f t="shared" si="3"/>
        <v>BAJO</v>
      </c>
      <c r="W15" s="33" t="s">
        <v>25</v>
      </c>
      <c r="X15" s="33"/>
      <c r="Y15" s="33"/>
      <c r="Z15" s="33"/>
      <c r="AA15" s="33"/>
      <c r="AB15" s="35" t="s">
        <v>292</v>
      </c>
      <c r="AC15" s="36" t="s">
        <v>0</v>
      </c>
    </row>
    <row r="16" spans="1:29" ht="55.5" customHeight="1" x14ac:dyDescent="0.3">
      <c r="A16" s="211"/>
      <c r="B16" s="211"/>
      <c r="C16" s="211"/>
      <c r="D16" s="211"/>
      <c r="E16" s="42" t="s">
        <v>167</v>
      </c>
      <c r="F16" s="42" t="s">
        <v>291</v>
      </c>
      <c r="G16" s="201" t="s">
        <v>15</v>
      </c>
      <c r="H16" s="202"/>
      <c r="I16" s="32">
        <v>16</v>
      </c>
      <c r="J16" s="32">
        <v>0</v>
      </c>
      <c r="K16" s="32">
        <f t="shared" si="0"/>
        <v>16</v>
      </c>
      <c r="L16" s="32">
        <v>8</v>
      </c>
      <c r="M16" s="39" t="s">
        <v>130</v>
      </c>
      <c r="N16" s="31" t="s">
        <v>290</v>
      </c>
      <c r="O16" s="32">
        <v>2</v>
      </c>
      <c r="P16" s="32">
        <v>4</v>
      </c>
      <c r="Q16" s="32">
        <v>4</v>
      </c>
      <c r="R16" s="32">
        <f t="shared" si="4"/>
        <v>10</v>
      </c>
      <c r="S16" s="32" t="str">
        <f t="shared" si="1"/>
        <v>B</v>
      </c>
      <c r="T16" s="32">
        <v>4</v>
      </c>
      <c r="U16" s="32">
        <f t="shared" si="2"/>
        <v>40</v>
      </c>
      <c r="V16" s="33" t="str">
        <f t="shared" si="3"/>
        <v>BAJO</v>
      </c>
      <c r="W16" s="33"/>
      <c r="X16" s="33"/>
      <c r="Y16" s="33" t="s">
        <v>25</v>
      </c>
      <c r="Z16" s="33" t="s">
        <v>25</v>
      </c>
      <c r="AA16" s="33"/>
      <c r="AB16" s="35" t="s">
        <v>289</v>
      </c>
      <c r="AC16" s="36" t="s">
        <v>0</v>
      </c>
    </row>
    <row r="17" spans="1:29" ht="27" x14ac:dyDescent="0.3">
      <c r="A17" s="211"/>
      <c r="B17" s="211"/>
      <c r="C17" s="211"/>
      <c r="D17" s="211"/>
      <c r="E17" s="42" t="s">
        <v>167</v>
      </c>
      <c r="F17" s="42" t="s">
        <v>288</v>
      </c>
      <c r="G17" s="201" t="s">
        <v>268</v>
      </c>
      <c r="H17" s="202"/>
      <c r="I17" s="32">
        <v>16</v>
      </c>
      <c r="J17" s="32">
        <v>0</v>
      </c>
      <c r="K17" s="32">
        <f t="shared" si="0"/>
        <v>16</v>
      </c>
      <c r="L17" s="32">
        <v>8</v>
      </c>
      <c r="M17" s="39" t="s">
        <v>130</v>
      </c>
      <c r="N17" s="31" t="s">
        <v>57</v>
      </c>
      <c r="O17" s="32">
        <v>4</v>
      </c>
      <c r="P17" s="32">
        <v>4</v>
      </c>
      <c r="Q17" s="32">
        <v>4</v>
      </c>
      <c r="R17" s="32">
        <f t="shared" si="4"/>
        <v>12</v>
      </c>
      <c r="S17" s="32" t="str">
        <f t="shared" si="1"/>
        <v>B</v>
      </c>
      <c r="T17" s="32">
        <v>2</v>
      </c>
      <c r="U17" s="32">
        <f t="shared" si="2"/>
        <v>24</v>
      </c>
      <c r="V17" s="33" t="str">
        <f t="shared" si="3"/>
        <v>BAJO</v>
      </c>
      <c r="W17" s="33"/>
      <c r="X17" s="33"/>
      <c r="Y17" s="33"/>
      <c r="Z17" s="33" t="s">
        <v>25</v>
      </c>
      <c r="AA17" s="33"/>
      <c r="AB17" s="35" t="s">
        <v>267</v>
      </c>
      <c r="AC17" s="36" t="s">
        <v>0</v>
      </c>
    </row>
    <row r="18" spans="1:29" ht="40.5" x14ac:dyDescent="0.3">
      <c r="A18" s="211"/>
      <c r="B18" s="211"/>
      <c r="C18" s="211"/>
      <c r="D18" s="211"/>
      <c r="E18" s="42" t="s">
        <v>167</v>
      </c>
      <c r="F18" s="42" t="s">
        <v>287</v>
      </c>
      <c r="G18" s="201" t="s">
        <v>286</v>
      </c>
      <c r="H18" s="202"/>
      <c r="I18" s="32">
        <v>16</v>
      </c>
      <c r="J18" s="32">
        <v>0</v>
      </c>
      <c r="K18" s="32">
        <f t="shared" si="0"/>
        <v>16</v>
      </c>
      <c r="L18" s="32">
        <v>8</v>
      </c>
      <c r="M18" s="39" t="s">
        <v>130</v>
      </c>
      <c r="N18" s="31" t="s">
        <v>285</v>
      </c>
      <c r="O18" s="32">
        <v>4</v>
      </c>
      <c r="P18" s="32">
        <v>4</v>
      </c>
      <c r="Q18" s="32">
        <v>4</v>
      </c>
      <c r="R18" s="32">
        <f t="shared" si="4"/>
        <v>12</v>
      </c>
      <c r="S18" s="32" t="str">
        <f t="shared" si="1"/>
        <v>B</v>
      </c>
      <c r="T18" s="32">
        <v>4</v>
      </c>
      <c r="U18" s="32">
        <f t="shared" si="2"/>
        <v>48</v>
      </c>
      <c r="V18" s="33" t="str">
        <f t="shared" si="3"/>
        <v>BAJO</v>
      </c>
      <c r="W18" s="33"/>
      <c r="X18" s="33"/>
      <c r="Y18" s="33"/>
      <c r="Z18" s="33" t="s">
        <v>25</v>
      </c>
      <c r="AA18" s="33"/>
      <c r="AB18" s="35" t="s">
        <v>284</v>
      </c>
      <c r="AC18" s="36" t="s">
        <v>0</v>
      </c>
    </row>
    <row r="19" spans="1:29" ht="67.5" x14ac:dyDescent="0.3">
      <c r="A19" s="211"/>
      <c r="B19" s="211"/>
      <c r="C19" s="211"/>
      <c r="D19" s="211"/>
      <c r="E19" s="38" t="s">
        <v>154</v>
      </c>
      <c r="F19" s="38" t="s">
        <v>153</v>
      </c>
      <c r="G19" s="201" t="s">
        <v>152</v>
      </c>
      <c r="H19" s="202"/>
      <c r="I19" s="32">
        <v>16</v>
      </c>
      <c r="J19" s="32">
        <v>0</v>
      </c>
      <c r="K19" s="32">
        <f t="shared" si="0"/>
        <v>16</v>
      </c>
      <c r="L19" s="32">
        <v>8</v>
      </c>
      <c r="M19" s="32" t="s">
        <v>151</v>
      </c>
      <c r="N19" s="31" t="s">
        <v>42</v>
      </c>
      <c r="O19" s="43">
        <v>4</v>
      </c>
      <c r="P19" s="32">
        <v>4</v>
      </c>
      <c r="Q19" s="32">
        <v>4</v>
      </c>
      <c r="R19" s="32">
        <f t="shared" si="4"/>
        <v>12</v>
      </c>
      <c r="S19" s="32" t="str">
        <f t="shared" si="1"/>
        <v>B</v>
      </c>
      <c r="T19" s="32">
        <v>10</v>
      </c>
      <c r="U19" s="32">
        <f t="shared" si="2"/>
        <v>120</v>
      </c>
      <c r="V19" s="33" t="str">
        <f t="shared" si="3"/>
        <v>MEDIO</v>
      </c>
      <c r="W19" s="33"/>
      <c r="X19" s="33"/>
      <c r="Y19" s="33"/>
      <c r="Z19" s="33" t="s">
        <v>25</v>
      </c>
      <c r="AA19" s="33"/>
      <c r="AB19" s="35" t="s">
        <v>353</v>
      </c>
      <c r="AC19" s="36" t="s">
        <v>0</v>
      </c>
    </row>
    <row r="20" spans="1:29" ht="54" x14ac:dyDescent="0.3">
      <c r="A20" s="211"/>
      <c r="B20" s="211"/>
      <c r="C20" s="211"/>
      <c r="D20" s="211"/>
      <c r="E20" s="41" t="s">
        <v>86</v>
      </c>
      <c r="F20" s="42" t="s">
        <v>202</v>
      </c>
      <c r="G20" s="201" t="s">
        <v>137</v>
      </c>
      <c r="H20" s="202"/>
      <c r="I20" s="32">
        <v>16</v>
      </c>
      <c r="J20" s="32">
        <v>0</v>
      </c>
      <c r="K20" s="32">
        <v>1</v>
      </c>
      <c r="L20" s="32">
        <v>8</v>
      </c>
      <c r="M20" s="39" t="s">
        <v>136</v>
      </c>
      <c r="N20" s="31" t="s">
        <v>200</v>
      </c>
      <c r="O20" s="32">
        <v>4</v>
      </c>
      <c r="P20" s="32">
        <v>10</v>
      </c>
      <c r="Q20" s="32">
        <v>4</v>
      </c>
      <c r="R20" s="32">
        <f t="shared" si="4"/>
        <v>18</v>
      </c>
      <c r="S20" s="32" t="str">
        <f t="shared" si="1"/>
        <v>M</v>
      </c>
      <c r="T20" s="32">
        <v>6</v>
      </c>
      <c r="U20" s="32">
        <f t="shared" si="2"/>
        <v>108</v>
      </c>
      <c r="V20" s="33" t="str">
        <f t="shared" si="3"/>
        <v>MEDIO</v>
      </c>
      <c r="W20" s="33"/>
      <c r="X20" s="33"/>
      <c r="Y20" s="33"/>
      <c r="Z20" s="33" t="s">
        <v>25</v>
      </c>
      <c r="AA20" s="33"/>
      <c r="AB20" s="35" t="s">
        <v>134</v>
      </c>
      <c r="AC20" s="36" t="s">
        <v>0</v>
      </c>
    </row>
    <row r="21" spans="1:29" ht="24" customHeight="1" x14ac:dyDescent="0.3">
      <c r="A21" s="211" t="s">
        <v>283</v>
      </c>
      <c r="B21" s="211" t="s">
        <v>270</v>
      </c>
      <c r="C21" s="211" t="s">
        <v>2</v>
      </c>
      <c r="D21" s="211"/>
      <c r="E21" s="44" t="s">
        <v>282</v>
      </c>
      <c r="F21" s="30" t="s">
        <v>281</v>
      </c>
      <c r="G21" s="203" t="s">
        <v>280</v>
      </c>
      <c r="H21" s="204"/>
      <c r="I21" s="32">
        <v>16</v>
      </c>
      <c r="J21" s="32">
        <v>0</v>
      </c>
      <c r="K21" s="32">
        <f t="shared" ref="K21:K47" si="5">I21+J21</f>
        <v>16</v>
      </c>
      <c r="L21" s="32">
        <v>8</v>
      </c>
      <c r="M21" s="32" t="s">
        <v>126</v>
      </c>
      <c r="N21" s="31" t="s">
        <v>279</v>
      </c>
      <c r="O21" s="32">
        <v>4</v>
      </c>
      <c r="P21" s="32">
        <v>6</v>
      </c>
      <c r="Q21" s="32">
        <v>4</v>
      </c>
      <c r="R21" s="32">
        <f t="shared" si="4"/>
        <v>14</v>
      </c>
      <c r="S21" s="32" t="str">
        <f t="shared" si="1"/>
        <v>M</v>
      </c>
      <c r="T21" s="32">
        <v>6</v>
      </c>
      <c r="U21" s="32">
        <f t="shared" si="2"/>
        <v>84</v>
      </c>
      <c r="V21" s="33" t="str">
        <f t="shared" si="3"/>
        <v>BAJO</v>
      </c>
      <c r="W21" s="33"/>
      <c r="X21" s="33"/>
      <c r="Y21" s="33" t="s">
        <v>25</v>
      </c>
      <c r="Z21" s="33" t="s">
        <v>25</v>
      </c>
      <c r="AA21" s="33"/>
      <c r="AB21" s="35" t="s">
        <v>278</v>
      </c>
      <c r="AC21" s="36" t="s">
        <v>0</v>
      </c>
    </row>
    <row r="22" spans="1:29" ht="27" x14ac:dyDescent="0.3">
      <c r="A22" s="211"/>
      <c r="B22" s="211"/>
      <c r="C22" s="211"/>
      <c r="D22" s="211"/>
      <c r="E22" s="38" t="s">
        <v>143</v>
      </c>
      <c r="F22" s="38" t="s">
        <v>277</v>
      </c>
      <c r="G22" s="201" t="s">
        <v>276</v>
      </c>
      <c r="H22" s="202"/>
      <c r="I22" s="32">
        <v>16</v>
      </c>
      <c r="J22" s="32">
        <v>0</v>
      </c>
      <c r="K22" s="32">
        <f t="shared" si="5"/>
        <v>16</v>
      </c>
      <c r="L22" s="32">
        <v>8</v>
      </c>
      <c r="M22" s="39" t="s">
        <v>130</v>
      </c>
      <c r="N22" s="31" t="s">
        <v>275</v>
      </c>
      <c r="O22" s="32">
        <v>2</v>
      </c>
      <c r="P22" s="32">
        <v>4</v>
      </c>
      <c r="Q22" s="32">
        <v>4</v>
      </c>
      <c r="R22" s="32">
        <f t="shared" si="4"/>
        <v>10</v>
      </c>
      <c r="S22" s="32" t="str">
        <f t="shared" si="1"/>
        <v>B</v>
      </c>
      <c r="T22" s="32">
        <v>4</v>
      </c>
      <c r="U22" s="32">
        <f t="shared" si="2"/>
        <v>40</v>
      </c>
      <c r="V22" s="33" t="str">
        <f t="shared" si="3"/>
        <v>BAJO</v>
      </c>
      <c r="W22" s="33"/>
      <c r="X22" s="33"/>
      <c r="Y22" s="33" t="s">
        <v>25</v>
      </c>
      <c r="Z22" s="33"/>
      <c r="AA22" s="33"/>
      <c r="AB22" s="35" t="s">
        <v>275</v>
      </c>
      <c r="AC22" s="36" t="s">
        <v>0</v>
      </c>
    </row>
    <row r="23" spans="1:29" ht="40.5" x14ac:dyDescent="0.3">
      <c r="A23" s="211"/>
      <c r="B23" s="211"/>
      <c r="C23" s="211"/>
      <c r="D23" s="211"/>
      <c r="E23" s="38" t="s">
        <v>133</v>
      </c>
      <c r="F23" s="38" t="s">
        <v>274</v>
      </c>
      <c r="G23" s="201" t="s">
        <v>273</v>
      </c>
      <c r="H23" s="202"/>
      <c r="I23" s="32">
        <v>16</v>
      </c>
      <c r="J23" s="32">
        <v>0</v>
      </c>
      <c r="K23" s="32">
        <f t="shared" si="5"/>
        <v>16</v>
      </c>
      <c r="L23" s="32">
        <v>8</v>
      </c>
      <c r="M23" s="39" t="s">
        <v>130</v>
      </c>
      <c r="N23" s="31" t="s">
        <v>272</v>
      </c>
      <c r="O23" s="32">
        <v>4</v>
      </c>
      <c r="P23" s="32">
        <v>6</v>
      </c>
      <c r="Q23" s="32">
        <v>4</v>
      </c>
      <c r="R23" s="32">
        <f t="shared" si="4"/>
        <v>14</v>
      </c>
      <c r="S23" s="32" t="str">
        <f t="shared" si="1"/>
        <v>M</v>
      </c>
      <c r="T23" s="32">
        <v>6</v>
      </c>
      <c r="U23" s="32">
        <f t="shared" si="2"/>
        <v>84</v>
      </c>
      <c r="V23" s="33" t="str">
        <f t="shared" si="3"/>
        <v>BAJO</v>
      </c>
      <c r="W23" s="33"/>
      <c r="X23" s="33"/>
      <c r="Y23" s="33" t="s">
        <v>25</v>
      </c>
      <c r="Z23" s="33"/>
      <c r="AA23" s="33"/>
      <c r="AB23" s="35" t="s">
        <v>272</v>
      </c>
      <c r="AC23" s="36" t="s">
        <v>0</v>
      </c>
    </row>
    <row r="24" spans="1:29" ht="36" customHeight="1" x14ac:dyDescent="0.3">
      <c r="A24" s="211" t="s">
        <v>271</v>
      </c>
      <c r="B24" s="211" t="s">
        <v>270</v>
      </c>
      <c r="C24" s="211" t="s">
        <v>2</v>
      </c>
      <c r="D24" s="211"/>
      <c r="E24" s="42" t="s">
        <v>167</v>
      </c>
      <c r="F24" s="42" t="s">
        <v>269</v>
      </c>
      <c r="G24" s="201" t="s">
        <v>268</v>
      </c>
      <c r="H24" s="202"/>
      <c r="I24" s="32">
        <v>16</v>
      </c>
      <c r="J24" s="32">
        <v>0</v>
      </c>
      <c r="K24" s="32">
        <f t="shared" si="5"/>
        <v>16</v>
      </c>
      <c r="L24" s="32">
        <v>8</v>
      </c>
      <c r="M24" s="39" t="s">
        <v>130</v>
      </c>
      <c r="N24" s="31" t="s">
        <v>57</v>
      </c>
      <c r="O24" s="32">
        <v>4</v>
      </c>
      <c r="P24" s="32">
        <v>10</v>
      </c>
      <c r="Q24" s="32">
        <v>4</v>
      </c>
      <c r="R24" s="32">
        <f t="shared" si="4"/>
        <v>18</v>
      </c>
      <c r="S24" s="32" t="str">
        <f t="shared" si="1"/>
        <v>M</v>
      </c>
      <c r="T24" s="32">
        <v>2</v>
      </c>
      <c r="U24" s="32">
        <f t="shared" si="2"/>
        <v>36</v>
      </c>
      <c r="V24" s="33" t="str">
        <f t="shared" si="3"/>
        <v>BAJO</v>
      </c>
      <c r="W24" s="33"/>
      <c r="X24" s="33"/>
      <c r="Y24" s="33"/>
      <c r="Z24" s="33" t="s">
        <v>25</v>
      </c>
      <c r="AA24" s="33"/>
      <c r="AB24" s="35" t="s">
        <v>267</v>
      </c>
      <c r="AC24" s="36" t="s">
        <v>0</v>
      </c>
    </row>
    <row r="25" spans="1:29" ht="27" x14ac:dyDescent="0.3">
      <c r="A25" s="211"/>
      <c r="B25" s="211"/>
      <c r="C25" s="211"/>
      <c r="D25" s="211"/>
      <c r="E25" s="42" t="s">
        <v>167</v>
      </c>
      <c r="F25" s="42" t="s">
        <v>266</v>
      </c>
      <c r="G25" s="201" t="s">
        <v>265</v>
      </c>
      <c r="H25" s="202"/>
      <c r="I25" s="32">
        <v>16</v>
      </c>
      <c r="J25" s="32">
        <v>0</v>
      </c>
      <c r="K25" s="32">
        <f t="shared" si="5"/>
        <v>16</v>
      </c>
      <c r="L25" s="32">
        <v>8</v>
      </c>
      <c r="M25" s="39" t="s">
        <v>130</v>
      </c>
      <c r="N25" s="31" t="s">
        <v>264</v>
      </c>
      <c r="O25" s="32">
        <v>6</v>
      </c>
      <c r="P25" s="32">
        <v>4</v>
      </c>
      <c r="Q25" s="32">
        <v>4</v>
      </c>
      <c r="R25" s="32">
        <f t="shared" si="4"/>
        <v>14</v>
      </c>
      <c r="S25" s="32" t="str">
        <f t="shared" si="1"/>
        <v>M</v>
      </c>
      <c r="T25" s="32">
        <v>6</v>
      </c>
      <c r="U25" s="32">
        <f t="shared" si="2"/>
        <v>84</v>
      </c>
      <c r="V25" s="33" t="str">
        <f t="shared" si="3"/>
        <v>BAJO</v>
      </c>
      <c r="W25" s="33"/>
      <c r="X25" s="33"/>
      <c r="Y25" s="33"/>
      <c r="Z25" s="33" t="s">
        <v>25</v>
      </c>
      <c r="AA25" s="33"/>
      <c r="AB25" s="35" t="s">
        <v>263</v>
      </c>
      <c r="AC25" s="36" t="s">
        <v>0</v>
      </c>
    </row>
    <row r="26" spans="1:29" ht="77.25" customHeight="1" x14ac:dyDescent="0.3">
      <c r="A26" s="211" t="s">
        <v>262</v>
      </c>
      <c r="B26" s="211" t="s">
        <v>111</v>
      </c>
      <c r="C26" s="211" t="s">
        <v>2</v>
      </c>
      <c r="D26" s="211"/>
      <c r="E26" s="42" t="s">
        <v>173</v>
      </c>
      <c r="F26" s="42" t="s">
        <v>261</v>
      </c>
      <c r="G26" s="201" t="s">
        <v>120</v>
      </c>
      <c r="H26" s="202"/>
      <c r="I26" s="32">
        <v>16</v>
      </c>
      <c r="J26" s="32">
        <v>0</v>
      </c>
      <c r="K26" s="32">
        <f t="shared" si="5"/>
        <v>16</v>
      </c>
      <c r="L26" s="32">
        <v>8</v>
      </c>
      <c r="M26" s="39" t="s">
        <v>199</v>
      </c>
      <c r="N26" s="31" t="s">
        <v>260</v>
      </c>
      <c r="O26" s="32">
        <v>4</v>
      </c>
      <c r="P26" s="32">
        <v>2</v>
      </c>
      <c r="Q26" s="32">
        <v>2</v>
      </c>
      <c r="R26" s="32">
        <f t="shared" si="4"/>
        <v>8</v>
      </c>
      <c r="S26" s="32" t="str">
        <f t="shared" si="1"/>
        <v>B</v>
      </c>
      <c r="T26" s="32">
        <v>10</v>
      </c>
      <c r="U26" s="32">
        <f t="shared" si="2"/>
        <v>80</v>
      </c>
      <c r="V26" s="33" t="str">
        <f t="shared" si="3"/>
        <v>BAJO</v>
      </c>
      <c r="W26" s="33"/>
      <c r="X26" s="33"/>
      <c r="Y26" s="33"/>
      <c r="Z26" s="33" t="s">
        <v>25</v>
      </c>
      <c r="AA26" s="33"/>
      <c r="AB26" s="35" t="s">
        <v>259</v>
      </c>
      <c r="AC26" s="36" t="s">
        <v>0</v>
      </c>
    </row>
    <row r="27" spans="1:29" ht="81" x14ac:dyDescent="0.3">
      <c r="A27" s="211"/>
      <c r="B27" s="211"/>
      <c r="C27" s="211"/>
      <c r="D27" s="211"/>
      <c r="E27" s="42" t="s">
        <v>173</v>
      </c>
      <c r="F27" s="42" t="s">
        <v>172</v>
      </c>
      <c r="G27" s="201" t="s">
        <v>120</v>
      </c>
      <c r="H27" s="202"/>
      <c r="I27" s="32">
        <v>16</v>
      </c>
      <c r="J27" s="32">
        <v>0</v>
      </c>
      <c r="K27" s="32">
        <f t="shared" si="5"/>
        <v>16</v>
      </c>
      <c r="L27" s="32">
        <v>8</v>
      </c>
      <c r="M27" s="39" t="s">
        <v>199</v>
      </c>
      <c r="N27" s="35" t="s">
        <v>258</v>
      </c>
      <c r="O27" s="32">
        <v>4</v>
      </c>
      <c r="P27" s="32">
        <v>2</v>
      </c>
      <c r="Q27" s="32">
        <v>2</v>
      </c>
      <c r="R27" s="32">
        <f t="shared" si="4"/>
        <v>8</v>
      </c>
      <c r="S27" s="32" t="str">
        <f t="shared" si="1"/>
        <v>B</v>
      </c>
      <c r="T27" s="32">
        <v>10</v>
      </c>
      <c r="U27" s="32">
        <f t="shared" si="2"/>
        <v>80</v>
      </c>
      <c r="V27" s="33" t="str">
        <f t="shared" si="3"/>
        <v>BAJO</v>
      </c>
      <c r="W27" s="33"/>
      <c r="X27" s="33"/>
      <c r="Y27" s="33"/>
      <c r="Z27" s="33" t="s">
        <v>25</v>
      </c>
      <c r="AA27" s="33"/>
      <c r="AB27" s="35" t="s">
        <v>257</v>
      </c>
      <c r="AC27" s="36" t="s">
        <v>0</v>
      </c>
    </row>
    <row r="28" spans="1:29" ht="40.5" x14ac:dyDescent="0.3">
      <c r="A28" s="211"/>
      <c r="B28" s="211"/>
      <c r="C28" s="211"/>
      <c r="D28" s="211"/>
      <c r="E28" s="42" t="s">
        <v>167</v>
      </c>
      <c r="F28" s="42" t="s">
        <v>256</v>
      </c>
      <c r="G28" s="201" t="s">
        <v>120</v>
      </c>
      <c r="H28" s="202"/>
      <c r="I28" s="32">
        <v>16</v>
      </c>
      <c r="J28" s="32">
        <v>0</v>
      </c>
      <c r="K28" s="32">
        <f t="shared" si="5"/>
        <v>16</v>
      </c>
      <c r="L28" s="32">
        <v>8</v>
      </c>
      <c r="M28" s="39" t="s">
        <v>130</v>
      </c>
      <c r="N28" s="31" t="s">
        <v>57</v>
      </c>
      <c r="O28" s="32">
        <v>2</v>
      </c>
      <c r="P28" s="32">
        <v>4</v>
      </c>
      <c r="Q28" s="32">
        <v>2</v>
      </c>
      <c r="R28" s="32">
        <f t="shared" si="4"/>
        <v>8</v>
      </c>
      <c r="S28" s="32" t="str">
        <f t="shared" si="1"/>
        <v>B</v>
      </c>
      <c r="T28" s="32">
        <v>10</v>
      </c>
      <c r="U28" s="32">
        <f t="shared" si="2"/>
        <v>80</v>
      </c>
      <c r="V28" s="33" t="str">
        <f t="shared" si="3"/>
        <v>BAJO</v>
      </c>
      <c r="W28" s="33"/>
      <c r="X28" s="33"/>
      <c r="Y28" s="33"/>
      <c r="Z28" s="33" t="s">
        <v>25</v>
      </c>
      <c r="AA28" s="33"/>
      <c r="AB28" s="35" t="s">
        <v>255</v>
      </c>
      <c r="AC28" s="36" t="s">
        <v>0</v>
      </c>
    </row>
    <row r="29" spans="1:29" ht="40.5" x14ac:dyDescent="0.3">
      <c r="A29" s="211"/>
      <c r="B29" s="211"/>
      <c r="C29" s="211"/>
      <c r="D29" s="211"/>
      <c r="E29" s="45" t="s">
        <v>115</v>
      </c>
      <c r="F29" s="45" t="s">
        <v>210</v>
      </c>
      <c r="G29" s="207" t="s">
        <v>472</v>
      </c>
      <c r="H29" s="208"/>
      <c r="I29" s="32">
        <v>16</v>
      </c>
      <c r="J29" s="32">
        <v>0</v>
      </c>
      <c r="K29" s="32">
        <f t="shared" si="5"/>
        <v>16</v>
      </c>
      <c r="L29" s="32">
        <v>8</v>
      </c>
      <c r="M29" s="39" t="s">
        <v>209</v>
      </c>
      <c r="N29" s="45" t="s">
        <v>50</v>
      </c>
      <c r="O29" s="46">
        <v>2</v>
      </c>
      <c r="P29" s="46">
        <v>2</v>
      </c>
      <c r="Q29" s="46">
        <v>4</v>
      </c>
      <c r="R29" s="46">
        <f t="shared" si="4"/>
        <v>8</v>
      </c>
      <c r="S29" s="32" t="str">
        <f t="shared" si="1"/>
        <v>B</v>
      </c>
      <c r="T29" s="46">
        <v>10</v>
      </c>
      <c r="U29" s="32">
        <f t="shared" si="2"/>
        <v>80</v>
      </c>
      <c r="V29" s="33" t="str">
        <f t="shared" si="3"/>
        <v>BAJO</v>
      </c>
      <c r="W29" s="33"/>
      <c r="X29" s="33"/>
      <c r="Y29" s="33"/>
      <c r="Z29" s="33" t="s">
        <v>25</v>
      </c>
      <c r="AA29" s="33"/>
      <c r="AB29" s="45" t="s">
        <v>233</v>
      </c>
      <c r="AC29" s="36" t="s">
        <v>0</v>
      </c>
    </row>
    <row r="30" spans="1:29" ht="40.5" x14ac:dyDescent="0.3">
      <c r="A30" s="211"/>
      <c r="B30" s="211"/>
      <c r="C30" s="211"/>
      <c r="D30" s="211"/>
      <c r="E30" s="45" t="s">
        <v>254</v>
      </c>
      <c r="F30" s="47" t="s">
        <v>196</v>
      </c>
      <c r="G30" s="205" t="s">
        <v>195</v>
      </c>
      <c r="H30" s="206"/>
      <c r="I30" s="32">
        <v>16</v>
      </c>
      <c r="J30" s="32">
        <v>0</v>
      </c>
      <c r="K30" s="32">
        <f t="shared" si="5"/>
        <v>16</v>
      </c>
      <c r="L30" s="32">
        <v>8</v>
      </c>
      <c r="M30" s="32" t="s">
        <v>194</v>
      </c>
      <c r="N30" s="45" t="s">
        <v>52</v>
      </c>
      <c r="O30" s="48">
        <v>6</v>
      </c>
      <c r="P30" s="48">
        <v>2</v>
      </c>
      <c r="Q30" s="48">
        <v>4</v>
      </c>
      <c r="R30" s="48">
        <f t="shared" si="4"/>
        <v>12</v>
      </c>
      <c r="S30" s="32" t="str">
        <f t="shared" si="1"/>
        <v>B</v>
      </c>
      <c r="T30" s="48">
        <v>6</v>
      </c>
      <c r="U30" s="32">
        <f t="shared" si="2"/>
        <v>72</v>
      </c>
      <c r="V30" s="33" t="str">
        <f t="shared" si="3"/>
        <v>BAJO</v>
      </c>
      <c r="W30" s="33"/>
      <c r="X30" s="33"/>
      <c r="Y30" s="33"/>
      <c r="Z30" s="33" t="s">
        <v>25</v>
      </c>
      <c r="AA30" s="33"/>
      <c r="AB30" s="49" t="s">
        <v>192</v>
      </c>
      <c r="AC30" s="36" t="s">
        <v>0</v>
      </c>
    </row>
    <row r="31" spans="1:29" ht="36" customHeight="1" x14ac:dyDescent="0.3">
      <c r="A31" s="211" t="s">
        <v>253</v>
      </c>
      <c r="B31" s="211" t="s">
        <v>231</v>
      </c>
      <c r="C31" s="211" t="s">
        <v>2</v>
      </c>
      <c r="D31" s="211"/>
      <c r="E31" s="45" t="s">
        <v>163</v>
      </c>
      <c r="F31" s="47" t="s">
        <v>252</v>
      </c>
      <c r="G31" s="207" t="s">
        <v>251</v>
      </c>
      <c r="H31" s="208"/>
      <c r="I31" s="32">
        <v>16</v>
      </c>
      <c r="J31" s="32">
        <v>0</v>
      </c>
      <c r="K31" s="32">
        <f t="shared" si="5"/>
        <v>16</v>
      </c>
      <c r="L31" s="32">
        <v>8</v>
      </c>
      <c r="M31" s="39" t="s">
        <v>130</v>
      </c>
      <c r="N31" s="45" t="s">
        <v>250</v>
      </c>
      <c r="O31" s="46">
        <v>2</v>
      </c>
      <c r="P31" s="46">
        <v>6</v>
      </c>
      <c r="Q31" s="46">
        <v>2</v>
      </c>
      <c r="R31" s="46">
        <f t="shared" si="4"/>
        <v>10</v>
      </c>
      <c r="S31" s="32" t="str">
        <f t="shared" si="1"/>
        <v>B</v>
      </c>
      <c r="T31" s="46">
        <v>4</v>
      </c>
      <c r="U31" s="32">
        <f t="shared" si="2"/>
        <v>40</v>
      </c>
      <c r="V31" s="33" t="str">
        <f t="shared" si="3"/>
        <v>BAJO</v>
      </c>
      <c r="W31" s="33"/>
      <c r="X31" s="33"/>
      <c r="Y31" s="33"/>
      <c r="Z31" s="33" t="s">
        <v>25</v>
      </c>
      <c r="AA31" s="33"/>
      <c r="AB31" s="45" t="s">
        <v>187</v>
      </c>
      <c r="AC31" s="36" t="s">
        <v>0</v>
      </c>
    </row>
    <row r="32" spans="1:29" ht="54" x14ac:dyDescent="0.3">
      <c r="A32" s="211"/>
      <c r="B32" s="211"/>
      <c r="C32" s="211"/>
      <c r="D32" s="211"/>
      <c r="E32" s="42" t="s">
        <v>143</v>
      </c>
      <c r="F32" s="42" t="s">
        <v>249</v>
      </c>
      <c r="G32" s="201" t="s">
        <v>248</v>
      </c>
      <c r="H32" s="202"/>
      <c r="I32" s="32">
        <v>16</v>
      </c>
      <c r="J32" s="32">
        <v>0</v>
      </c>
      <c r="K32" s="32">
        <f t="shared" si="5"/>
        <v>16</v>
      </c>
      <c r="L32" s="32">
        <v>8</v>
      </c>
      <c r="M32" s="39" t="s">
        <v>130</v>
      </c>
      <c r="N32" s="31" t="s">
        <v>247</v>
      </c>
      <c r="O32" s="32">
        <v>4</v>
      </c>
      <c r="P32" s="32">
        <v>6</v>
      </c>
      <c r="Q32" s="32">
        <v>2</v>
      </c>
      <c r="R32" s="32">
        <f t="shared" si="4"/>
        <v>12</v>
      </c>
      <c r="S32" s="32" t="str">
        <f t="shared" si="1"/>
        <v>B</v>
      </c>
      <c r="T32" s="32">
        <v>4</v>
      </c>
      <c r="U32" s="32">
        <f t="shared" si="2"/>
        <v>48</v>
      </c>
      <c r="V32" s="33" t="str">
        <f t="shared" si="3"/>
        <v>BAJO</v>
      </c>
      <c r="W32" s="33"/>
      <c r="X32" s="33"/>
      <c r="Y32" s="33"/>
      <c r="Z32" s="33"/>
      <c r="AA32" s="33" t="s">
        <v>25</v>
      </c>
      <c r="AB32" s="35" t="s">
        <v>246</v>
      </c>
      <c r="AC32" s="36" t="s">
        <v>0</v>
      </c>
    </row>
    <row r="33" spans="1:29" ht="40.5" x14ac:dyDescent="0.3">
      <c r="A33" s="211"/>
      <c r="B33" s="211"/>
      <c r="C33" s="211"/>
      <c r="D33" s="211"/>
      <c r="E33" s="42" t="s">
        <v>167</v>
      </c>
      <c r="F33" s="42" t="s">
        <v>245</v>
      </c>
      <c r="G33" s="201" t="s">
        <v>244</v>
      </c>
      <c r="H33" s="202"/>
      <c r="I33" s="32">
        <v>16</v>
      </c>
      <c r="J33" s="32">
        <v>0</v>
      </c>
      <c r="K33" s="32">
        <f t="shared" si="5"/>
        <v>16</v>
      </c>
      <c r="L33" s="32">
        <v>8</v>
      </c>
      <c r="M33" s="39" t="s">
        <v>130</v>
      </c>
      <c r="N33" s="31" t="s">
        <v>243</v>
      </c>
      <c r="O33" s="32">
        <v>4</v>
      </c>
      <c r="P33" s="32">
        <v>6</v>
      </c>
      <c r="Q33" s="32">
        <v>2</v>
      </c>
      <c r="R33" s="32">
        <f t="shared" si="4"/>
        <v>12</v>
      </c>
      <c r="S33" s="32" t="str">
        <f t="shared" si="1"/>
        <v>B</v>
      </c>
      <c r="T33" s="32">
        <v>4</v>
      </c>
      <c r="U33" s="32">
        <f t="shared" si="2"/>
        <v>48</v>
      </c>
      <c r="V33" s="33" t="str">
        <f t="shared" si="3"/>
        <v>BAJO</v>
      </c>
      <c r="W33" s="33"/>
      <c r="X33" s="33"/>
      <c r="Y33" s="33"/>
      <c r="Z33" s="33" t="s">
        <v>25</v>
      </c>
      <c r="AA33" s="33"/>
      <c r="AB33" s="35" t="s">
        <v>242</v>
      </c>
      <c r="AC33" s="36" t="s">
        <v>0</v>
      </c>
    </row>
    <row r="34" spans="1:29" ht="38.25" customHeight="1" x14ac:dyDescent="0.3">
      <c r="A34" s="39" t="s">
        <v>241</v>
      </c>
      <c r="B34" s="39" t="s">
        <v>231</v>
      </c>
      <c r="C34" s="39" t="s">
        <v>2</v>
      </c>
      <c r="D34" s="39"/>
      <c r="E34" s="42" t="s">
        <v>133</v>
      </c>
      <c r="F34" s="42" t="s">
        <v>240</v>
      </c>
      <c r="G34" s="201" t="s">
        <v>131</v>
      </c>
      <c r="H34" s="202"/>
      <c r="I34" s="32">
        <v>16</v>
      </c>
      <c r="J34" s="32">
        <v>0</v>
      </c>
      <c r="K34" s="32">
        <f t="shared" si="5"/>
        <v>16</v>
      </c>
      <c r="L34" s="32">
        <v>8</v>
      </c>
      <c r="M34" s="39" t="s">
        <v>130</v>
      </c>
      <c r="N34" s="31" t="s">
        <v>174</v>
      </c>
      <c r="O34" s="32">
        <v>2</v>
      </c>
      <c r="P34" s="32">
        <v>10</v>
      </c>
      <c r="Q34" s="32">
        <v>2</v>
      </c>
      <c r="R34" s="32">
        <f t="shared" si="4"/>
        <v>14</v>
      </c>
      <c r="S34" s="32" t="str">
        <f t="shared" si="1"/>
        <v>M</v>
      </c>
      <c r="T34" s="32">
        <v>4</v>
      </c>
      <c r="U34" s="32">
        <f t="shared" si="2"/>
        <v>56</v>
      </c>
      <c r="V34" s="33" t="str">
        <f t="shared" si="3"/>
        <v>BAJO</v>
      </c>
      <c r="W34" s="33"/>
      <c r="X34" s="33"/>
      <c r="Y34" s="33"/>
      <c r="Z34" s="33" t="s">
        <v>25</v>
      </c>
      <c r="AA34" s="33"/>
      <c r="AB34" s="35" t="s">
        <v>174</v>
      </c>
      <c r="AC34" s="36" t="s">
        <v>0</v>
      </c>
    </row>
    <row r="35" spans="1:29" ht="67.5" x14ac:dyDescent="0.3">
      <c r="A35" s="228" t="s">
        <v>239</v>
      </c>
      <c r="B35" s="211" t="s">
        <v>476</v>
      </c>
      <c r="C35" s="211"/>
      <c r="D35" s="211" t="s">
        <v>2</v>
      </c>
      <c r="E35" s="42" t="s">
        <v>86</v>
      </c>
      <c r="F35" s="42" t="s">
        <v>238</v>
      </c>
      <c r="G35" s="201" t="s">
        <v>237</v>
      </c>
      <c r="H35" s="202"/>
      <c r="I35" s="32">
        <v>16</v>
      </c>
      <c r="J35" s="32">
        <v>0</v>
      </c>
      <c r="K35" s="32">
        <f t="shared" si="5"/>
        <v>16</v>
      </c>
      <c r="L35" s="32">
        <v>8</v>
      </c>
      <c r="M35" s="39" t="s">
        <v>136</v>
      </c>
      <c r="N35" s="31" t="s">
        <v>236</v>
      </c>
      <c r="O35" s="32">
        <v>6</v>
      </c>
      <c r="P35" s="32">
        <v>10</v>
      </c>
      <c r="Q35" s="32">
        <v>6</v>
      </c>
      <c r="R35" s="32">
        <f t="shared" si="4"/>
        <v>22</v>
      </c>
      <c r="S35" s="32" t="str">
        <f t="shared" si="1"/>
        <v>A</v>
      </c>
      <c r="T35" s="32">
        <v>6</v>
      </c>
      <c r="U35" s="32">
        <f t="shared" si="2"/>
        <v>132</v>
      </c>
      <c r="V35" s="33" t="str">
        <f t="shared" si="3"/>
        <v>MEDIO</v>
      </c>
      <c r="W35" s="33"/>
      <c r="X35" s="33"/>
      <c r="Y35" s="33"/>
      <c r="Z35" s="33" t="s">
        <v>25</v>
      </c>
      <c r="AA35" s="33"/>
      <c r="AB35" s="35" t="s">
        <v>235</v>
      </c>
      <c r="AC35" s="36" t="s">
        <v>0</v>
      </c>
    </row>
    <row r="36" spans="1:29" ht="40.5" x14ac:dyDescent="0.3">
      <c r="A36" s="228"/>
      <c r="B36" s="211"/>
      <c r="C36" s="211"/>
      <c r="D36" s="211"/>
      <c r="E36" s="45" t="s">
        <v>115</v>
      </c>
      <c r="F36" s="45" t="s">
        <v>210</v>
      </c>
      <c r="G36" s="207" t="s">
        <v>471</v>
      </c>
      <c r="H36" s="208"/>
      <c r="I36" s="32">
        <v>16</v>
      </c>
      <c r="J36" s="32">
        <v>0</v>
      </c>
      <c r="K36" s="32">
        <f t="shared" si="5"/>
        <v>16</v>
      </c>
      <c r="L36" s="32">
        <v>8</v>
      </c>
      <c r="M36" s="39" t="s">
        <v>209</v>
      </c>
      <c r="N36" s="45" t="s">
        <v>234</v>
      </c>
      <c r="O36" s="46">
        <v>2</v>
      </c>
      <c r="P36" s="46">
        <v>2</v>
      </c>
      <c r="Q36" s="46">
        <v>4</v>
      </c>
      <c r="R36" s="46">
        <f t="shared" si="4"/>
        <v>8</v>
      </c>
      <c r="S36" s="32" t="str">
        <f t="shared" ref="S36:S67" si="6">IF(R36&lt;=12,"B",(IF(R36&lt;=18,"M",(IF(R36&lt;=24,"A",(IF(R36&lt;=30,"MA")))))))</f>
        <v>B</v>
      </c>
      <c r="T36" s="46">
        <v>10</v>
      </c>
      <c r="U36" s="32">
        <f t="shared" ref="U36:U67" si="7">T36*R36</f>
        <v>80</v>
      </c>
      <c r="V36" s="33" t="str">
        <f t="shared" ref="V36:V67" si="8">IF(U36&lt;=84,"BAJO",(IF(U36&lt;=156,"MEDIO",(IF(U36&lt;=228,"ALTO",(IF(U36&lt;=300,"MUY ALTO")))))))</f>
        <v>BAJO</v>
      </c>
      <c r="W36" s="33"/>
      <c r="X36" s="33"/>
      <c r="Y36" s="33"/>
      <c r="Z36" s="33" t="s">
        <v>25</v>
      </c>
      <c r="AA36" s="33"/>
      <c r="AB36" s="45" t="s">
        <v>233</v>
      </c>
      <c r="AC36" s="36" t="s">
        <v>0</v>
      </c>
    </row>
    <row r="37" spans="1:29" ht="56.25" customHeight="1" x14ac:dyDescent="0.3">
      <c r="A37" s="211" t="s">
        <v>232</v>
      </c>
      <c r="B37" s="211" t="s">
        <v>231</v>
      </c>
      <c r="C37" s="211" t="s">
        <v>2</v>
      </c>
      <c r="D37" s="211"/>
      <c r="E37" s="42" t="s">
        <v>69</v>
      </c>
      <c r="F37" s="42" t="s">
        <v>230</v>
      </c>
      <c r="G37" s="201" t="s">
        <v>229</v>
      </c>
      <c r="H37" s="202"/>
      <c r="I37" s="32">
        <v>16</v>
      </c>
      <c r="J37" s="32">
        <v>0</v>
      </c>
      <c r="K37" s="32">
        <f t="shared" si="5"/>
        <v>16</v>
      </c>
      <c r="L37" s="32">
        <v>8</v>
      </c>
      <c r="M37" s="39" t="s">
        <v>130</v>
      </c>
      <c r="N37" s="31" t="s">
        <v>228</v>
      </c>
      <c r="O37" s="32">
        <v>2</v>
      </c>
      <c r="P37" s="32">
        <v>6</v>
      </c>
      <c r="Q37" s="32">
        <v>2</v>
      </c>
      <c r="R37" s="32">
        <f t="shared" si="4"/>
        <v>10</v>
      </c>
      <c r="S37" s="32" t="str">
        <f t="shared" si="6"/>
        <v>B</v>
      </c>
      <c r="T37" s="32">
        <v>4</v>
      </c>
      <c r="U37" s="32">
        <f t="shared" si="7"/>
        <v>40</v>
      </c>
      <c r="V37" s="33" t="str">
        <f t="shared" si="8"/>
        <v>BAJO</v>
      </c>
      <c r="W37" s="33"/>
      <c r="X37" s="33"/>
      <c r="Y37" s="33"/>
      <c r="Z37" s="33" t="s">
        <v>25</v>
      </c>
      <c r="AA37" s="33"/>
      <c r="AB37" s="35" t="s">
        <v>227</v>
      </c>
      <c r="AC37" s="36" t="s">
        <v>0</v>
      </c>
    </row>
    <row r="38" spans="1:29" ht="63.75" customHeight="1" x14ac:dyDescent="0.3">
      <c r="A38" s="211"/>
      <c r="B38" s="211"/>
      <c r="C38" s="211"/>
      <c r="D38" s="211"/>
      <c r="E38" s="45" t="s">
        <v>163</v>
      </c>
      <c r="F38" s="45" t="s">
        <v>226</v>
      </c>
      <c r="G38" s="207" t="s">
        <v>225</v>
      </c>
      <c r="H38" s="208"/>
      <c r="I38" s="32">
        <v>16</v>
      </c>
      <c r="J38" s="32">
        <v>0</v>
      </c>
      <c r="K38" s="32">
        <f t="shared" si="5"/>
        <v>16</v>
      </c>
      <c r="L38" s="32">
        <v>8</v>
      </c>
      <c r="M38" s="39" t="s">
        <v>130</v>
      </c>
      <c r="N38" s="45" t="s">
        <v>38</v>
      </c>
      <c r="O38" s="46">
        <v>2</v>
      </c>
      <c r="P38" s="46">
        <v>6</v>
      </c>
      <c r="Q38" s="46">
        <v>2</v>
      </c>
      <c r="R38" s="46">
        <f t="shared" si="4"/>
        <v>10</v>
      </c>
      <c r="S38" s="32" t="str">
        <f t="shared" si="6"/>
        <v>B</v>
      </c>
      <c r="T38" s="46">
        <v>4</v>
      </c>
      <c r="U38" s="32">
        <f t="shared" si="7"/>
        <v>40</v>
      </c>
      <c r="V38" s="33" t="str">
        <f t="shared" si="8"/>
        <v>BAJO</v>
      </c>
      <c r="W38" s="33"/>
      <c r="X38" s="33"/>
      <c r="Y38" s="33"/>
      <c r="Z38" s="33" t="s">
        <v>25</v>
      </c>
      <c r="AA38" s="33"/>
      <c r="AB38" s="45" t="s">
        <v>224</v>
      </c>
      <c r="AC38" s="36" t="s">
        <v>0</v>
      </c>
    </row>
    <row r="39" spans="1:29" ht="63.75" customHeight="1" x14ac:dyDescent="0.3">
      <c r="A39" s="226" t="s">
        <v>223</v>
      </c>
      <c r="B39" s="226" t="s">
        <v>111</v>
      </c>
      <c r="C39" s="226" t="s">
        <v>2</v>
      </c>
      <c r="D39" s="226"/>
      <c r="E39" s="29" t="s">
        <v>128</v>
      </c>
      <c r="F39" s="30" t="s">
        <v>222</v>
      </c>
      <c r="G39" s="209" t="s">
        <v>21</v>
      </c>
      <c r="H39" s="210"/>
      <c r="I39" s="32">
        <v>16</v>
      </c>
      <c r="J39" s="32">
        <v>0</v>
      </c>
      <c r="K39" s="32">
        <f t="shared" si="5"/>
        <v>16</v>
      </c>
      <c r="L39" s="32">
        <v>8</v>
      </c>
      <c r="M39" s="32" t="s">
        <v>126</v>
      </c>
      <c r="N39" s="31" t="s">
        <v>125</v>
      </c>
      <c r="O39" s="32">
        <v>2</v>
      </c>
      <c r="P39" s="32">
        <v>2</v>
      </c>
      <c r="Q39" s="32">
        <v>4</v>
      </c>
      <c r="R39" s="32">
        <f t="shared" si="4"/>
        <v>8</v>
      </c>
      <c r="S39" s="32" t="str">
        <f t="shared" si="6"/>
        <v>B</v>
      </c>
      <c r="T39" s="32">
        <v>10</v>
      </c>
      <c r="U39" s="32">
        <f t="shared" si="7"/>
        <v>80</v>
      </c>
      <c r="V39" s="33" t="str">
        <f t="shared" si="8"/>
        <v>BAJO</v>
      </c>
      <c r="W39" s="34"/>
      <c r="X39" s="34"/>
      <c r="Y39" s="34" t="s">
        <v>2</v>
      </c>
      <c r="Z39" s="34" t="s">
        <v>2</v>
      </c>
      <c r="AA39" s="34"/>
      <c r="AB39" s="35" t="s">
        <v>221</v>
      </c>
      <c r="AC39" s="36" t="s">
        <v>0</v>
      </c>
    </row>
    <row r="40" spans="1:29" ht="39" customHeight="1" x14ac:dyDescent="0.3">
      <c r="A40" s="227"/>
      <c r="B40" s="227"/>
      <c r="C40" s="227"/>
      <c r="D40" s="227"/>
      <c r="E40" s="50" t="s">
        <v>69</v>
      </c>
      <c r="F40" s="31" t="s">
        <v>220</v>
      </c>
      <c r="G40" s="203" t="s">
        <v>219</v>
      </c>
      <c r="H40" s="204"/>
      <c r="I40" s="32">
        <v>16</v>
      </c>
      <c r="J40" s="32">
        <v>0</v>
      </c>
      <c r="K40" s="32">
        <f t="shared" si="5"/>
        <v>16</v>
      </c>
      <c r="L40" s="32">
        <v>8</v>
      </c>
      <c r="M40" s="39" t="s">
        <v>130</v>
      </c>
      <c r="N40" s="31" t="s">
        <v>218</v>
      </c>
      <c r="O40" s="32">
        <v>2</v>
      </c>
      <c r="P40" s="32">
        <v>6</v>
      </c>
      <c r="Q40" s="32">
        <v>4</v>
      </c>
      <c r="R40" s="32">
        <f t="shared" si="4"/>
        <v>12</v>
      </c>
      <c r="S40" s="32" t="str">
        <f t="shared" si="6"/>
        <v>B</v>
      </c>
      <c r="T40" s="32">
        <v>4</v>
      </c>
      <c r="U40" s="32">
        <f t="shared" si="7"/>
        <v>48</v>
      </c>
      <c r="V40" s="33" t="str">
        <f t="shared" si="8"/>
        <v>BAJO</v>
      </c>
      <c r="W40" s="33"/>
      <c r="X40" s="33"/>
      <c r="Y40" s="33"/>
      <c r="Z40" s="33" t="s">
        <v>25</v>
      </c>
      <c r="AA40" s="33"/>
      <c r="AB40" s="35" t="s">
        <v>218</v>
      </c>
      <c r="AC40" s="36" t="s">
        <v>0</v>
      </c>
    </row>
    <row r="41" spans="1:29" ht="162" x14ac:dyDescent="0.3">
      <c r="A41" s="39" t="s">
        <v>217</v>
      </c>
      <c r="B41" s="39" t="s">
        <v>111</v>
      </c>
      <c r="C41" s="39" t="s">
        <v>2</v>
      </c>
      <c r="D41" s="39"/>
      <c r="E41" s="44" t="s">
        <v>163</v>
      </c>
      <c r="F41" s="30" t="s">
        <v>216</v>
      </c>
      <c r="G41" s="209" t="s">
        <v>215</v>
      </c>
      <c r="H41" s="210"/>
      <c r="I41" s="32">
        <v>16</v>
      </c>
      <c r="J41" s="32">
        <v>0</v>
      </c>
      <c r="K41" s="32">
        <f t="shared" si="5"/>
        <v>16</v>
      </c>
      <c r="L41" s="32">
        <v>8</v>
      </c>
      <c r="M41" s="39" t="s">
        <v>130</v>
      </c>
      <c r="N41" s="31" t="s">
        <v>214</v>
      </c>
      <c r="O41" s="32">
        <v>4</v>
      </c>
      <c r="P41" s="32">
        <v>6</v>
      </c>
      <c r="Q41" s="32">
        <v>4</v>
      </c>
      <c r="R41" s="32">
        <f t="shared" si="4"/>
        <v>14</v>
      </c>
      <c r="S41" s="32" t="str">
        <f t="shared" si="6"/>
        <v>M</v>
      </c>
      <c r="T41" s="32">
        <v>2</v>
      </c>
      <c r="U41" s="32">
        <f t="shared" si="7"/>
        <v>28</v>
      </c>
      <c r="V41" s="33" t="str">
        <f t="shared" si="8"/>
        <v>BAJO</v>
      </c>
      <c r="W41" s="33"/>
      <c r="X41" s="33"/>
      <c r="Y41" s="33"/>
      <c r="Z41" s="33" t="s">
        <v>25</v>
      </c>
      <c r="AA41" s="33"/>
      <c r="AB41" s="35" t="s">
        <v>213</v>
      </c>
      <c r="AC41" s="36" t="s">
        <v>0</v>
      </c>
    </row>
    <row r="42" spans="1:29" ht="42.75" customHeight="1" x14ac:dyDescent="0.3">
      <c r="A42" s="228" t="s">
        <v>212</v>
      </c>
      <c r="B42" s="211" t="s">
        <v>211</v>
      </c>
      <c r="C42" s="211" t="s">
        <v>2</v>
      </c>
      <c r="D42" s="211"/>
      <c r="E42" s="50" t="s">
        <v>69</v>
      </c>
      <c r="F42" s="30" t="s">
        <v>156</v>
      </c>
      <c r="G42" s="203" t="s">
        <v>155</v>
      </c>
      <c r="H42" s="204"/>
      <c r="I42" s="32">
        <v>16</v>
      </c>
      <c r="J42" s="32">
        <v>0</v>
      </c>
      <c r="K42" s="32">
        <f t="shared" si="5"/>
        <v>16</v>
      </c>
      <c r="L42" s="32">
        <v>4</v>
      </c>
      <c r="M42" s="39" t="s">
        <v>130</v>
      </c>
      <c r="N42" s="31" t="s">
        <v>108</v>
      </c>
      <c r="O42" s="32">
        <v>4</v>
      </c>
      <c r="P42" s="32">
        <v>2</v>
      </c>
      <c r="Q42" s="32">
        <v>4</v>
      </c>
      <c r="R42" s="32">
        <f t="shared" si="4"/>
        <v>10</v>
      </c>
      <c r="S42" s="32" t="str">
        <f t="shared" si="6"/>
        <v>B</v>
      </c>
      <c r="T42" s="32">
        <v>6</v>
      </c>
      <c r="U42" s="32">
        <f t="shared" si="7"/>
        <v>60</v>
      </c>
      <c r="V42" s="33" t="str">
        <f t="shared" si="8"/>
        <v>BAJO</v>
      </c>
      <c r="W42" s="33"/>
      <c r="X42" s="33"/>
      <c r="Y42" s="33"/>
      <c r="Z42" s="33" t="s">
        <v>25</v>
      </c>
      <c r="AA42" s="33"/>
      <c r="AB42" s="35" t="s">
        <v>184</v>
      </c>
      <c r="AC42" s="36" t="s">
        <v>0</v>
      </c>
    </row>
    <row r="43" spans="1:29" ht="40.5" x14ac:dyDescent="0.3">
      <c r="A43" s="228"/>
      <c r="B43" s="211"/>
      <c r="C43" s="211"/>
      <c r="D43" s="211"/>
      <c r="E43" s="42" t="s">
        <v>143</v>
      </c>
      <c r="F43" s="42" t="s">
        <v>181</v>
      </c>
      <c r="G43" s="201" t="s">
        <v>141</v>
      </c>
      <c r="H43" s="202"/>
      <c r="I43" s="32">
        <v>16</v>
      </c>
      <c r="J43" s="32">
        <v>0</v>
      </c>
      <c r="K43" s="32">
        <f t="shared" si="5"/>
        <v>16</v>
      </c>
      <c r="L43" s="32">
        <v>4</v>
      </c>
      <c r="M43" s="39" t="s">
        <v>130</v>
      </c>
      <c r="N43" s="31" t="s">
        <v>102</v>
      </c>
      <c r="O43" s="32">
        <v>2</v>
      </c>
      <c r="P43" s="32">
        <v>10</v>
      </c>
      <c r="Q43" s="32">
        <v>2</v>
      </c>
      <c r="R43" s="32">
        <f t="shared" si="4"/>
        <v>14</v>
      </c>
      <c r="S43" s="32" t="str">
        <f t="shared" si="6"/>
        <v>M</v>
      </c>
      <c r="T43" s="32">
        <v>6</v>
      </c>
      <c r="U43" s="32">
        <f t="shared" si="7"/>
        <v>84</v>
      </c>
      <c r="V43" s="33" t="str">
        <f t="shared" si="8"/>
        <v>BAJO</v>
      </c>
      <c r="W43" s="33"/>
      <c r="X43" s="33"/>
      <c r="Y43" s="33"/>
      <c r="Z43" s="33" t="s">
        <v>25</v>
      </c>
      <c r="AA43" s="33"/>
      <c r="AB43" s="35" t="s">
        <v>179</v>
      </c>
      <c r="AC43" s="36" t="s">
        <v>0</v>
      </c>
    </row>
    <row r="44" spans="1:29" ht="39" customHeight="1" x14ac:dyDescent="0.3">
      <c r="A44" s="228"/>
      <c r="B44" s="211"/>
      <c r="C44" s="211"/>
      <c r="D44" s="211"/>
      <c r="E44" s="45" t="s">
        <v>115</v>
      </c>
      <c r="F44" s="45" t="s">
        <v>210</v>
      </c>
      <c r="G44" s="207" t="s">
        <v>472</v>
      </c>
      <c r="H44" s="208"/>
      <c r="I44" s="32">
        <v>16</v>
      </c>
      <c r="J44" s="32">
        <v>0</v>
      </c>
      <c r="K44" s="32">
        <f t="shared" si="5"/>
        <v>16</v>
      </c>
      <c r="L44" s="32">
        <v>4</v>
      </c>
      <c r="M44" s="39" t="s">
        <v>209</v>
      </c>
      <c r="N44" s="45" t="s">
        <v>208</v>
      </c>
      <c r="O44" s="46">
        <v>4</v>
      </c>
      <c r="P44" s="46">
        <v>2</v>
      </c>
      <c r="Q44" s="46">
        <v>2</v>
      </c>
      <c r="R44" s="46">
        <f t="shared" si="4"/>
        <v>8</v>
      </c>
      <c r="S44" s="32" t="str">
        <f t="shared" si="6"/>
        <v>B</v>
      </c>
      <c r="T44" s="46">
        <v>10</v>
      </c>
      <c r="U44" s="32">
        <f t="shared" si="7"/>
        <v>80</v>
      </c>
      <c r="V44" s="33" t="str">
        <f t="shared" si="8"/>
        <v>BAJO</v>
      </c>
      <c r="W44" s="33"/>
      <c r="X44" s="33"/>
      <c r="Y44" s="33"/>
      <c r="Z44" s="33" t="s">
        <v>25</v>
      </c>
      <c r="AA44" s="33"/>
      <c r="AB44" s="45" t="s">
        <v>207</v>
      </c>
      <c r="AC44" s="36" t="s">
        <v>0</v>
      </c>
    </row>
    <row r="45" spans="1:29" ht="71.25" customHeight="1" x14ac:dyDescent="0.3">
      <c r="A45" s="228"/>
      <c r="B45" s="211"/>
      <c r="C45" s="211"/>
      <c r="D45" s="211"/>
      <c r="E45" s="50" t="s">
        <v>69</v>
      </c>
      <c r="F45" s="45" t="s">
        <v>186</v>
      </c>
      <c r="G45" s="209" t="s">
        <v>158</v>
      </c>
      <c r="H45" s="210"/>
      <c r="I45" s="32">
        <v>16</v>
      </c>
      <c r="J45" s="32">
        <v>0</v>
      </c>
      <c r="K45" s="32">
        <f t="shared" si="5"/>
        <v>16</v>
      </c>
      <c r="L45" s="32">
        <v>4</v>
      </c>
      <c r="M45" s="39" t="s">
        <v>130</v>
      </c>
      <c r="N45" s="31" t="s">
        <v>157</v>
      </c>
      <c r="O45" s="32">
        <v>4</v>
      </c>
      <c r="P45" s="32">
        <v>6</v>
      </c>
      <c r="Q45" s="32">
        <v>4</v>
      </c>
      <c r="R45" s="32">
        <f t="shared" si="4"/>
        <v>14</v>
      </c>
      <c r="S45" s="32" t="str">
        <f t="shared" si="6"/>
        <v>M</v>
      </c>
      <c r="T45" s="32">
        <v>6</v>
      </c>
      <c r="U45" s="32">
        <f t="shared" si="7"/>
        <v>84</v>
      </c>
      <c r="V45" s="33" t="str">
        <f t="shared" si="8"/>
        <v>BAJO</v>
      </c>
      <c r="W45" s="51"/>
      <c r="X45" s="51"/>
      <c r="Y45" s="51"/>
      <c r="Z45" s="33" t="s">
        <v>25</v>
      </c>
      <c r="AA45" s="36"/>
      <c r="AB45" s="35" t="s">
        <v>185</v>
      </c>
      <c r="AC45" s="36" t="s">
        <v>0</v>
      </c>
    </row>
    <row r="46" spans="1:29" ht="81" x14ac:dyDescent="0.3">
      <c r="A46" s="228"/>
      <c r="B46" s="211"/>
      <c r="C46" s="211"/>
      <c r="D46" s="211"/>
      <c r="E46" s="38" t="s">
        <v>154</v>
      </c>
      <c r="F46" s="38" t="s">
        <v>206</v>
      </c>
      <c r="G46" s="201" t="s">
        <v>152</v>
      </c>
      <c r="H46" s="202"/>
      <c r="I46" s="32">
        <v>16</v>
      </c>
      <c r="J46" s="32">
        <v>0</v>
      </c>
      <c r="K46" s="32">
        <f t="shared" si="5"/>
        <v>16</v>
      </c>
      <c r="L46" s="32">
        <v>4</v>
      </c>
      <c r="M46" s="32" t="s">
        <v>151</v>
      </c>
      <c r="N46" s="31" t="s">
        <v>42</v>
      </c>
      <c r="O46" s="43">
        <v>4</v>
      </c>
      <c r="P46" s="32">
        <v>2</v>
      </c>
      <c r="Q46" s="32">
        <v>2</v>
      </c>
      <c r="R46" s="32">
        <f t="shared" si="4"/>
        <v>8</v>
      </c>
      <c r="S46" s="32" t="str">
        <f t="shared" si="6"/>
        <v>B</v>
      </c>
      <c r="T46" s="32">
        <v>6</v>
      </c>
      <c r="U46" s="32">
        <f t="shared" si="7"/>
        <v>48</v>
      </c>
      <c r="V46" s="33" t="str">
        <f t="shared" si="8"/>
        <v>BAJO</v>
      </c>
      <c r="W46" s="33"/>
      <c r="X46" s="33"/>
      <c r="Y46" s="33"/>
      <c r="Z46" s="33" t="s">
        <v>25</v>
      </c>
      <c r="AA46" s="33"/>
      <c r="AB46" s="31" t="s">
        <v>42</v>
      </c>
      <c r="AC46" s="36" t="s">
        <v>0</v>
      </c>
    </row>
    <row r="47" spans="1:29" ht="27" x14ac:dyDescent="0.3">
      <c r="A47" s="228"/>
      <c r="B47" s="211"/>
      <c r="C47" s="211"/>
      <c r="D47" s="211"/>
      <c r="E47" s="42" t="s">
        <v>167</v>
      </c>
      <c r="F47" s="42" t="s">
        <v>205</v>
      </c>
      <c r="G47" s="201" t="s">
        <v>473</v>
      </c>
      <c r="H47" s="202"/>
      <c r="I47" s="32">
        <v>16</v>
      </c>
      <c r="J47" s="32">
        <v>0</v>
      </c>
      <c r="K47" s="32">
        <f t="shared" si="5"/>
        <v>16</v>
      </c>
      <c r="L47" s="32">
        <v>4</v>
      </c>
      <c r="M47" s="39" t="s">
        <v>130</v>
      </c>
      <c r="N47" s="31" t="s">
        <v>204</v>
      </c>
      <c r="O47" s="32">
        <v>2</v>
      </c>
      <c r="P47" s="32">
        <v>2</v>
      </c>
      <c r="Q47" s="32">
        <v>2</v>
      </c>
      <c r="R47" s="32">
        <f t="shared" si="4"/>
        <v>6</v>
      </c>
      <c r="S47" s="32" t="str">
        <f t="shared" si="6"/>
        <v>B</v>
      </c>
      <c r="T47" s="32">
        <v>10</v>
      </c>
      <c r="U47" s="32">
        <f t="shared" si="7"/>
        <v>60</v>
      </c>
      <c r="V47" s="33" t="str">
        <f t="shared" si="8"/>
        <v>BAJO</v>
      </c>
      <c r="W47" s="33"/>
      <c r="X47" s="33"/>
      <c r="Y47" s="33"/>
      <c r="Z47" s="33" t="s">
        <v>25</v>
      </c>
      <c r="AA47" s="33"/>
      <c r="AB47" s="35" t="s">
        <v>203</v>
      </c>
      <c r="AC47" s="36" t="s">
        <v>0</v>
      </c>
    </row>
    <row r="48" spans="1:29" ht="54" x14ac:dyDescent="0.3">
      <c r="A48" s="228"/>
      <c r="B48" s="211"/>
      <c r="C48" s="211"/>
      <c r="D48" s="211"/>
      <c r="E48" s="41" t="s">
        <v>86</v>
      </c>
      <c r="F48" s="42" t="s">
        <v>202</v>
      </c>
      <c r="G48" s="201" t="s">
        <v>201</v>
      </c>
      <c r="H48" s="202"/>
      <c r="I48" s="32">
        <v>16</v>
      </c>
      <c r="J48" s="32">
        <v>0</v>
      </c>
      <c r="K48" s="32">
        <v>1</v>
      </c>
      <c r="L48" s="32">
        <v>4</v>
      </c>
      <c r="M48" s="39" t="s">
        <v>136</v>
      </c>
      <c r="N48" s="31" t="s">
        <v>200</v>
      </c>
      <c r="O48" s="32">
        <v>4</v>
      </c>
      <c r="P48" s="32">
        <v>2</v>
      </c>
      <c r="Q48" s="32">
        <v>2</v>
      </c>
      <c r="R48" s="32">
        <f t="shared" si="4"/>
        <v>8</v>
      </c>
      <c r="S48" s="32" t="str">
        <f t="shared" si="6"/>
        <v>B</v>
      </c>
      <c r="T48" s="32">
        <v>6</v>
      </c>
      <c r="U48" s="32">
        <f t="shared" si="7"/>
        <v>48</v>
      </c>
      <c r="V48" s="33" t="str">
        <f t="shared" si="8"/>
        <v>BAJO</v>
      </c>
      <c r="W48" s="33"/>
      <c r="X48" s="33"/>
      <c r="Y48" s="33"/>
      <c r="Z48" s="33"/>
      <c r="AA48" s="33"/>
      <c r="AB48" s="35" t="s">
        <v>134</v>
      </c>
      <c r="AC48" s="36" t="s">
        <v>0</v>
      </c>
    </row>
    <row r="49" spans="1:29" ht="27" x14ac:dyDescent="0.3">
      <c r="A49" s="228"/>
      <c r="B49" s="211"/>
      <c r="C49" s="211"/>
      <c r="D49" s="211"/>
      <c r="E49" s="42" t="s">
        <v>173</v>
      </c>
      <c r="F49" s="42" t="s">
        <v>172</v>
      </c>
      <c r="G49" s="201" t="s">
        <v>120</v>
      </c>
      <c r="H49" s="202"/>
      <c r="I49" s="32">
        <v>16</v>
      </c>
      <c r="J49" s="32">
        <v>0</v>
      </c>
      <c r="K49" s="32">
        <f t="shared" ref="K49:K71" si="9">I49+J49</f>
        <v>16</v>
      </c>
      <c r="L49" s="32">
        <v>4</v>
      </c>
      <c r="M49" s="39" t="s">
        <v>199</v>
      </c>
      <c r="N49" s="35" t="s">
        <v>198</v>
      </c>
      <c r="O49" s="32">
        <v>4</v>
      </c>
      <c r="P49" s="32">
        <v>2</v>
      </c>
      <c r="Q49" s="32">
        <v>2</v>
      </c>
      <c r="R49" s="32">
        <f t="shared" si="4"/>
        <v>8</v>
      </c>
      <c r="S49" s="32" t="str">
        <f t="shared" si="6"/>
        <v>B</v>
      </c>
      <c r="T49" s="32">
        <v>10</v>
      </c>
      <c r="U49" s="32">
        <f t="shared" si="7"/>
        <v>80</v>
      </c>
      <c r="V49" s="33" t="str">
        <f t="shared" si="8"/>
        <v>BAJO</v>
      </c>
      <c r="W49" s="33"/>
      <c r="X49" s="33"/>
      <c r="Y49" s="33"/>
      <c r="Z49" s="33" t="s">
        <v>25</v>
      </c>
      <c r="AA49" s="33"/>
      <c r="AB49" s="35" t="s">
        <v>197</v>
      </c>
      <c r="AC49" s="36" t="s">
        <v>0</v>
      </c>
    </row>
    <row r="50" spans="1:29" ht="40.5" x14ac:dyDescent="0.3">
      <c r="A50" s="228"/>
      <c r="B50" s="211"/>
      <c r="C50" s="211"/>
      <c r="D50" s="211"/>
      <c r="E50" s="45" t="s">
        <v>116</v>
      </c>
      <c r="F50" s="47" t="s">
        <v>196</v>
      </c>
      <c r="G50" s="205" t="s">
        <v>195</v>
      </c>
      <c r="H50" s="206"/>
      <c r="I50" s="32">
        <v>16</v>
      </c>
      <c r="J50" s="32">
        <v>0</v>
      </c>
      <c r="K50" s="32">
        <f t="shared" si="9"/>
        <v>16</v>
      </c>
      <c r="L50" s="32">
        <v>4</v>
      </c>
      <c r="M50" s="32" t="s">
        <v>194</v>
      </c>
      <c r="N50" s="45" t="s">
        <v>193</v>
      </c>
      <c r="O50" s="48">
        <v>6</v>
      </c>
      <c r="P50" s="48">
        <v>2</v>
      </c>
      <c r="Q50" s="48">
        <v>4</v>
      </c>
      <c r="R50" s="48">
        <f t="shared" si="4"/>
        <v>12</v>
      </c>
      <c r="S50" s="32" t="str">
        <f t="shared" si="6"/>
        <v>B</v>
      </c>
      <c r="T50" s="48">
        <v>6</v>
      </c>
      <c r="U50" s="32">
        <f t="shared" si="7"/>
        <v>72</v>
      </c>
      <c r="V50" s="33" t="str">
        <f t="shared" si="8"/>
        <v>BAJO</v>
      </c>
      <c r="W50" s="33"/>
      <c r="X50" s="33"/>
      <c r="Y50" s="33"/>
      <c r="Z50" s="33" t="s">
        <v>25</v>
      </c>
      <c r="AA50" s="33"/>
      <c r="AB50" s="49" t="s">
        <v>192</v>
      </c>
      <c r="AC50" s="36" t="s">
        <v>0</v>
      </c>
    </row>
    <row r="51" spans="1:29" ht="108" x14ac:dyDescent="0.3">
      <c r="A51" s="229" t="s">
        <v>191</v>
      </c>
      <c r="B51" s="229" t="s">
        <v>190</v>
      </c>
      <c r="C51" s="229"/>
      <c r="D51" s="229" t="s">
        <v>25</v>
      </c>
      <c r="E51" s="52" t="s">
        <v>167</v>
      </c>
      <c r="F51" s="34" t="s">
        <v>189</v>
      </c>
      <c r="G51" s="199" t="s">
        <v>165</v>
      </c>
      <c r="H51" s="200"/>
      <c r="I51" s="32">
        <v>16</v>
      </c>
      <c r="J51" s="32">
        <v>0</v>
      </c>
      <c r="K51" s="34">
        <f t="shared" si="9"/>
        <v>16</v>
      </c>
      <c r="L51" s="32">
        <v>1</v>
      </c>
      <c r="M51" s="34" t="s">
        <v>10</v>
      </c>
      <c r="N51" s="53" t="s">
        <v>188</v>
      </c>
      <c r="O51" s="34">
        <v>4</v>
      </c>
      <c r="P51" s="34">
        <v>2</v>
      </c>
      <c r="Q51" s="34">
        <v>4</v>
      </c>
      <c r="R51" s="34">
        <f>O51+P51+Q51</f>
        <v>10</v>
      </c>
      <c r="S51" s="34" t="str">
        <f t="shared" si="6"/>
        <v>B</v>
      </c>
      <c r="T51" s="34">
        <v>6</v>
      </c>
      <c r="U51" s="34">
        <f t="shared" si="7"/>
        <v>60</v>
      </c>
      <c r="V51" s="33" t="str">
        <f t="shared" si="8"/>
        <v>BAJO</v>
      </c>
      <c r="W51" s="34"/>
      <c r="X51" s="34"/>
      <c r="Y51" s="34"/>
      <c r="Z51" s="34" t="s">
        <v>2</v>
      </c>
      <c r="AA51" s="34"/>
      <c r="AB51" s="53" t="s">
        <v>164</v>
      </c>
      <c r="AC51" s="36" t="s">
        <v>0</v>
      </c>
    </row>
    <row r="52" spans="1:29" ht="40.5" customHeight="1" x14ac:dyDescent="0.3">
      <c r="A52" s="229"/>
      <c r="B52" s="229"/>
      <c r="C52" s="229"/>
      <c r="D52" s="229"/>
      <c r="E52" s="45" t="s">
        <v>163</v>
      </c>
      <c r="F52" s="47" t="s">
        <v>162</v>
      </c>
      <c r="G52" s="205" t="s">
        <v>161</v>
      </c>
      <c r="H52" s="206"/>
      <c r="I52" s="32">
        <v>16</v>
      </c>
      <c r="J52" s="32">
        <v>0</v>
      </c>
      <c r="K52" s="32">
        <f t="shared" si="9"/>
        <v>16</v>
      </c>
      <c r="L52" s="32">
        <v>1</v>
      </c>
      <c r="M52" s="39" t="s">
        <v>130</v>
      </c>
      <c r="N52" s="45" t="s">
        <v>188</v>
      </c>
      <c r="O52" s="46">
        <v>4</v>
      </c>
      <c r="P52" s="34">
        <v>2</v>
      </c>
      <c r="Q52" s="34">
        <v>4</v>
      </c>
      <c r="R52" s="46">
        <f>P52+O52+Q52</f>
        <v>10</v>
      </c>
      <c r="S52" s="32" t="str">
        <f t="shared" si="6"/>
        <v>B</v>
      </c>
      <c r="T52" s="46">
        <v>4</v>
      </c>
      <c r="U52" s="32">
        <f t="shared" si="7"/>
        <v>40</v>
      </c>
      <c r="V52" s="33" t="str">
        <f t="shared" si="8"/>
        <v>BAJO</v>
      </c>
      <c r="W52" s="33"/>
      <c r="X52" s="33"/>
      <c r="Y52" s="33"/>
      <c r="Z52" s="33" t="s">
        <v>25</v>
      </c>
      <c r="AA52" s="33"/>
      <c r="AB52" s="45" t="s">
        <v>187</v>
      </c>
      <c r="AC52" s="36" t="s">
        <v>0</v>
      </c>
    </row>
    <row r="53" spans="1:29" ht="54" x14ac:dyDescent="0.3">
      <c r="A53" s="229"/>
      <c r="B53" s="229"/>
      <c r="C53" s="229"/>
      <c r="D53" s="229"/>
      <c r="E53" s="50" t="s">
        <v>69</v>
      </c>
      <c r="F53" s="45" t="s">
        <v>186</v>
      </c>
      <c r="G53" s="203" t="s">
        <v>158</v>
      </c>
      <c r="H53" s="204"/>
      <c r="I53" s="32">
        <v>16</v>
      </c>
      <c r="J53" s="32">
        <v>0</v>
      </c>
      <c r="K53" s="32">
        <f t="shared" si="9"/>
        <v>16</v>
      </c>
      <c r="L53" s="32">
        <v>1</v>
      </c>
      <c r="M53" s="39" t="s">
        <v>130</v>
      </c>
      <c r="N53" s="31" t="s">
        <v>183</v>
      </c>
      <c r="O53" s="34">
        <v>4</v>
      </c>
      <c r="P53" s="34">
        <v>2</v>
      </c>
      <c r="Q53" s="34">
        <v>4</v>
      </c>
      <c r="R53" s="32">
        <f>P53+O53+Q53</f>
        <v>10</v>
      </c>
      <c r="S53" s="32" t="str">
        <f t="shared" si="6"/>
        <v>B</v>
      </c>
      <c r="T53" s="32">
        <v>6</v>
      </c>
      <c r="U53" s="32">
        <f t="shared" si="7"/>
        <v>60</v>
      </c>
      <c r="V53" s="33" t="str">
        <f t="shared" si="8"/>
        <v>BAJO</v>
      </c>
      <c r="W53" s="51"/>
      <c r="X53" s="51"/>
      <c r="Y53" s="51"/>
      <c r="Z53" s="33" t="s">
        <v>25</v>
      </c>
      <c r="AA53" s="36"/>
      <c r="AB53" s="35" t="s">
        <v>185</v>
      </c>
      <c r="AC53" s="36" t="s">
        <v>0</v>
      </c>
    </row>
    <row r="54" spans="1:29" ht="40.5" x14ac:dyDescent="0.3">
      <c r="A54" s="229"/>
      <c r="B54" s="229"/>
      <c r="C54" s="229"/>
      <c r="D54" s="229"/>
      <c r="E54" s="50" t="s">
        <v>69</v>
      </c>
      <c r="F54" s="31" t="s">
        <v>156</v>
      </c>
      <c r="G54" s="203" t="s">
        <v>155</v>
      </c>
      <c r="H54" s="204"/>
      <c r="I54" s="32">
        <v>16</v>
      </c>
      <c r="J54" s="32">
        <v>0</v>
      </c>
      <c r="K54" s="32">
        <f t="shared" si="9"/>
        <v>16</v>
      </c>
      <c r="L54" s="32">
        <v>1</v>
      </c>
      <c r="M54" s="39" t="s">
        <v>130</v>
      </c>
      <c r="N54" s="31" t="s">
        <v>183</v>
      </c>
      <c r="O54" s="46">
        <v>4</v>
      </c>
      <c r="P54" s="34">
        <v>2</v>
      </c>
      <c r="Q54" s="34">
        <v>4</v>
      </c>
      <c r="R54" s="32">
        <f>P54+O54+Q54</f>
        <v>10</v>
      </c>
      <c r="S54" s="32" t="str">
        <f t="shared" si="6"/>
        <v>B</v>
      </c>
      <c r="T54" s="32">
        <v>6</v>
      </c>
      <c r="U54" s="32">
        <f t="shared" si="7"/>
        <v>60</v>
      </c>
      <c r="V54" s="33" t="str">
        <f t="shared" si="8"/>
        <v>BAJO</v>
      </c>
      <c r="W54" s="33"/>
      <c r="X54" s="33"/>
      <c r="Y54" s="33"/>
      <c r="Z54" s="33" t="s">
        <v>25</v>
      </c>
      <c r="AA54" s="33"/>
      <c r="AB54" s="35" t="s">
        <v>184</v>
      </c>
      <c r="AC54" s="36" t="s">
        <v>0</v>
      </c>
    </row>
    <row r="55" spans="1:29" ht="40.5" x14ac:dyDescent="0.3">
      <c r="A55" s="229"/>
      <c r="B55" s="229"/>
      <c r="C55" s="229"/>
      <c r="D55" s="229"/>
      <c r="E55" s="38" t="s">
        <v>154</v>
      </c>
      <c r="F55" s="38" t="s">
        <v>153</v>
      </c>
      <c r="G55" s="201" t="s">
        <v>152</v>
      </c>
      <c r="H55" s="202"/>
      <c r="I55" s="32">
        <v>16</v>
      </c>
      <c r="J55" s="32">
        <v>0</v>
      </c>
      <c r="K55" s="32">
        <f t="shared" si="9"/>
        <v>16</v>
      </c>
      <c r="L55" s="32">
        <v>1</v>
      </c>
      <c r="M55" s="32" t="s">
        <v>151</v>
      </c>
      <c r="N55" s="31" t="s">
        <v>183</v>
      </c>
      <c r="O55" s="34">
        <v>4</v>
      </c>
      <c r="P55" s="34">
        <v>2</v>
      </c>
      <c r="Q55" s="34">
        <v>4</v>
      </c>
      <c r="R55" s="32">
        <f>P55+O55+Q55</f>
        <v>10</v>
      </c>
      <c r="S55" s="32" t="str">
        <f t="shared" si="6"/>
        <v>B</v>
      </c>
      <c r="T55" s="32">
        <v>6</v>
      </c>
      <c r="U55" s="32">
        <f t="shared" si="7"/>
        <v>60</v>
      </c>
      <c r="V55" s="33" t="str">
        <f t="shared" si="8"/>
        <v>BAJO</v>
      </c>
      <c r="W55" s="33"/>
      <c r="X55" s="33"/>
      <c r="Y55" s="33"/>
      <c r="Z55" s="33" t="s">
        <v>25</v>
      </c>
      <c r="AA55" s="33"/>
      <c r="AB55" s="31" t="s">
        <v>183</v>
      </c>
      <c r="AC55" s="36" t="s">
        <v>0</v>
      </c>
    </row>
    <row r="56" spans="1:29" ht="169.5" customHeight="1" x14ac:dyDescent="0.3">
      <c r="A56" s="229"/>
      <c r="B56" s="229"/>
      <c r="C56" s="229"/>
      <c r="D56" s="229"/>
      <c r="E56" s="34" t="s">
        <v>33</v>
      </c>
      <c r="F56" s="42" t="s">
        <v>150</v>
      </c>
      <c r="G56" s="201" t="s">
        <v>149</v>
      </c>
      <c r="H56" s="202"/>
      <c r="I56" s="32">
        <v>16</v>
      </c>
      <c r="J56" s="32">
        <v>0</v>
      </c>
      <c r="K56" s="32">
        <f t="shared" si="9"/>
        <v>16</v>
      </c>
      <c r="L56" s="32">
        <v>1</v>
      </c>
      <c r="M56" s="54" t="s">
        <v>148</v>
      </c>
      <c r="N56" s="55" t="s">
        <v>182</v>
      </c>
      <c r="O56" s="46">
        <v>4</v>
      </c>
      <c r="P56" s="34">
        <v>2</v>
      </c>
      <c r="Q56" s="34">
        <v>4</v>
      </c>
      <c r="R56" s="34">
        <f>O56+P56+Q56</f>
        <v>10</v>
      </c>
      <c r="S56" s="34" t="str">
        <f t="shared" si="6"/>
        <v>B</v>
      </c>
      <c r="T56" s="34">
        <v>6</v>
      </c>
      <c r="U56" s="34">
        <f t="shared" si="7"/>
        <v>60</v>
      </c>
      <c r="V56" s="33" t="str">
        <f t="shared" si="8"/>
        <v>BAJO</v>
      </c>
      <c r="W56" s="33"/>
      <c r="X56" s="33"/>
      <c r="Y56" s="33"/>
      <c r="Z56" s="56" t="s">
        <v>2</v>
      </c>
      <c r="AA56" s="56" t="s">
        <v>2</v>
      </c>
      <c r="AB56" s="35" t="s">
        <v>146</v>
      </c>
      <c r="AC56" s="36" t="s">
        <v>0</v>
      </c>
    </row>
    <row r="57" spans="1:29" ht="40.5" x14ac:dyDescent="0.3">
      <c r="A57" s="229"/>
      <c r="B57" s="229"/>
      <c r="C57" s="229"/>
      <c r="D57" s="229"/>
      <c r="E57" s="42" t="s">
        <v>143</v>
      </c>
      <c r="F57" s="42" t="s">
        <v>181</v>
      </c>
      <c r="G57" s="201" t="s">
        <v>141</v>
      </c>
      <c r="H57" s="202"/>
      <c r="I57" s="32">
        <v>16</v>
      </c>
      <c r="J57" s="32">
        <v>0</v>
      </c>
      <c r="K57" s="32">
        <f t="shared" si="9"/>
        <v>16</v>
      </c>
      <c r="L57" s="32">
        <v>1</v>
      </c>
      <c r="M57" s="39" t="s">
        <v>130</v>
      </c>
      <c r="N57" s="31" t="s">
        <v>102</v>
      </c>
      <c r="O57" s="34">
        <v>4</v>
      </c>
      <c r="P57" s="34">
        <v>2</v>
      </c>
      <c r="Q57" s="34">
        <v>4</v>
      </c>
      <c r="R57" s="32">
        <f t="shared" ref="R57:R62" si="10">P57+O57+Q57</f>
        <v>10</v>
      </c>
      <c r="S57" s="32" t="str">
        <f t="shared" si="6"/>
        <v>B</v>
      </c>
      <c r="T57" s="32">
        <v>6</v>
      </c>
      <c r="U57" s="32">
        <f t="shared" si="7"/>
        <v>60</v>
      </c>
      <c r="V57" s="33" t="str">
        <f t="shared" si="8"/>
        <v>BAJO</v>
      </c>
      <c r="W57" s="33"/>
      <c r="X57" s="33"/>
      <c r="Y57" s="33"/>
      <c r="Z57" s="33" t="s">
        <v>25</v>
      </c>
      <c r="AA57" s="33"/>
      <c r="AB57" s="35" t="s">
        <v>179</v>
      </c>
      <c r="AC57" s="36" t="s">
        <v>0</v>
      </c>
    </row>
    <row r="58" spans="1:29" ht="40.5" x14ac:dyDescent="0.3">
      <c r="A58" s="229"/>
      <c r="B58" s="229"/>
      <c r="C58" s="229"/>
      <c r="D58" s="229"/>
      <c r="E58" s="42" t="s">
        <v>143</v>
      </c>
      <c r="F58" s="42" t="s">
        <v>142</v>
      </c>
      <c r="G58" s="201" t="s">
        <v>141</v>
      </c>
      <c r="H58" s="202"/>
      <c r="I58" s="32">
        <v>16</v>
      </c>
      <c r="J58" s="32">
        <v>0</v>
      </c>
      <c r="K58" s="32">
        <f t="shared" si="9"/>
        <v>16</v>
      </c>
      <c r="L58" s="32">
        <v>1</v>
      </c>
      <c r="M58" s="39" t="s">
        <v>130</v>
      </c>
      <c r="N58" s="31" t="s">
        <v>180</v>
      </c>
      <c r="O58" s="46">
        <v>4</v>
      </c>
      <c r="P58" s="34">
        <v>2</v>
      </c>
      <c r="Q58" s="34">
        <v>4</v>
      </c>
      <c r="R58" s="32">
        <f t="shared" si="10"/>
        <v>10</v>
      </c>
      <c r="S58" s="32" t="str">
        <f t="shared" si="6"/>
        <v>B</v>
      </c>
      <c r="T58" s="32">
        <v>6</v>
      </c>
      <c r="U58" s="32">
        <f t="shared" si="7"/>
        <v>60</v>
      </c>
      <c r="V58" s="33" t="str">
        <f t="shared" si="8"/>
        <v>BAJO</v>
      </c>
      <c r="W58" s="33"/>
      <c r="X58" s="33"/>
      <c r="Y58" s="33"/>
      <c r="Z58" s="33" t="s">
        <v>25</v>
      </c>
      <c r="AA58" s="33"/>
      <c r="AB58" s="35" t="s">
        <v>179</v>
      </c>
      <c r="AC58" s="36" t="s">
        <v>0</v>
      </c>
    </row>
    <row r="59" spans="1:29" ht="40.5" x14ac:dyDescent="0.3">
      <c r="A59" s="229"/>
      <c r="B59" s="229"/>
      <c r="C59" s="229"/>
      <c r="D59" s="229"/>
      <c r="E59" s="42" t="s">
        <v>86</v>
      </c>
      <c r="F59" s="42" t="s">
        <v>178</v>
      </c>
      <c r="G59" s="201" t="s">
        <v>177</v>
      </c>
      <c r="H59" s="202"/>
      <c r="I59" s="32">
        <v>16</v>
      </c>
      <c r="J59" s="32">
        <v>0</v>
      </c>
      <c r="K59" s="32">
        <f t="shared" si="9"/>
        <v>16</v>
      </c>
      <c r="L59" s="32">
        <v>1</v>
      </c>
      <c r="M59" s="39" t="s">
        <v>136</v>
      </c>
      <c r="N59" s="31" t="s">
        <v>176</v>
      </c>
      <c r="O59" s="34">
        <v>4</v>
      </c>
      <c r="P59" s="34">
        <v>2</v>
      </c>
      <c r="Q59" s="34">
        <v>4</v>
      </c>
      <c r="R59" s="32">
        <f t="shared" si="10"/>
        <v>10</v>
      </c>
      <c r="S59" s="32" t="str">
        <f t="shared" si="6"/>
        <v>B</v>
      </c>
      <c r="T59" s="32">
        <v>10</v>
      </c>
      <c r="U59" s="32">
        <f t="shared" si="7"/>
        <v>100</v>
      </c>
      <c r="V59" s="33" t="str">
        <f t="shared" si="8"/>
        <v>MEDIO</v>
      </c>
      <c r="W59" s="34"/>
      <c r="X59" s="34"/>
      <c r="Y59" s="34"/>
      <c r="Z59" s="34" t="s">
        <v>25</v>
      </c>
      <c r="AA59" s="34"/>
      <c r="AB59" s="35" t="s">
        <v>134</v>
      </c>
      <c r="AC59" s="36" t="s">
        <v>0</v>
      </c>
    </row>
    <row r="60" spans="1:29" ht="40.5" x14ac:dyDescent="0.3">
      <c r="A60" s="229"/>
      <c r="B60" s="229"/>
      <c r="C60" s="229"/>
      <c r="D60" s="229"/>
      <c r="E60" s="42" t="s">
        <v>133</v>
      </c>
      <c r="F60" s="42" t="s">
        <v>175</v>
      </c>
      <c r="G60" s="201" t="s">
        <v>131</v>
      </c>
      <c r="H60" s="202"/>
      <c r="I60" s="32">
        <v>16</v>
      </c>
      <c r="J60" s="32">
        <v>0</v>
      </c>
      <c r="K60" s="32">
        <f t="shared" si="9"/>
        <v>16</v>
      </c>
      <c r="L60" s="32">
        <v>1</v>
      </c>
      <c r="M60" s="39" t="s">
        <v>130</v>
      </c>
      <c r="N60" s="31" t="s">
        <v>46</v>
      </c>
      <c r="O60" s="46">
        <v>4</v>
      </c>
      <c r="P60" s="34">
        <v>2</v>
      </c>
      <c r="Q60" s="34">
        <v>4</v>
      </c>
      <c r="R60" s="32">
        <f t="shared" si="10"/>
        <v>10</v>
      </c>
      <c r="S60" s="32" t="str">
        <f t="shared" si="6"/>
        <v>B</v>
      </c>
      <c r="T60" s="32">
        <v>6</v>
      </c>
      <c r="U60" s="32">
        <f t="shared" si="7"/>
        <v>60</v>
      </c>
      <c r="V60" s="33" t="str">
        <f t="shared" si="8"/>
        <v>BAJO</v>
      </c>
      <c r="W60" s="33"/>
      <c r="X60" s="33"/>
      <c r="Y60" s="33"/>
      <c r="Z60" s="33" t="s">
        <v>25</v>
      </c>
      <c r="AA60" s="33"/>
      <c r="AB60" s="35" t="s">
        <v>174</v>
      </c>
      <c r="AC60" s="36" t="s">
        <v>0</v>
      </c>
    </row>
    <row r="61" spans="1:29" ht="67.5" x14ac:dyDescent="0.3">
      <c r="A61" s="229"/>
      <c r="B61" s="229"/>
      <c r="C61" s="229"/>
      <c r="D61" s="229"/>
      <c r="E61" s="50" t="s">
        <v>128</v>
      </c>
      <c r="F61" s="31" t="s">
        <v>127</v>
      </c>
      <c r="G61" s="203" t="s">
        <v>21</v>
      </c>
      <c r="H61" s="204"/>
      <c r="I61" s="32">
        <v>16</v>
      </c>
      <c r="J61" s="32">
        <v>0</v>
      </c>
      <c r="K61" s="32">
        <f t="shared" si="9"/>
        <v>16</v>
      </c>
      <c r="L61" s="32">
        <v>1</v>
      </c>
      <c r="M61" s="32" t="s">
        <v>126</v>
      </c>
      <c r="N61" s="31" t="s">
        <v>125</v>
      </c>
      <c r="O61" s="34">
        <v>4</v>
      </c>
      <c r="P61" s="34">
        <v>2</v>
      </c>
      <c r="Q61" s="34">
        <v>4</v>
      </c>
      <c r="R61" s="32">
        <f t="shared" si="10"/>
        <v>10</v>
      </c>
      <c r="S61" s="32" t="str">
        <f t="shared" si="6"/>
        <v>B</v>
      </c>
      <c r="T61" s="32">
        <v>10</v>
      </c>
      <c r="U61" s="32">
        <f t="shared" si="7"/>
        <v>100</v>
      </c>
      <c r="V61" s="33" t="str">
        <f t="shared" si="8"/>
        <v>MEDIO</v>
      </c>
      <c r="W61" s="34"/>
      <c r="X61" s="34"/>
      <c r="Y61" s="34"/>
      <c r="Z61" s="34" t="s">
        <v>25</v>
      </c>
      <c r="AA61" s="34"/>
      <c r="AB61" s="35" t="s">
        <v>124</v>
      </c>
      <c r="AC61" s="36" t="s">
        <v>0</v>
      </c>
    </row>
    <row r="62" spans="1:29" ht="81" x14ac:dyDescent="0.3">
      <c r="A62" s="229"/>
      <c r="B62" s="229"/>
      <c r="C62" s="229"/>
      <c r="D62" s="229"/>
      <c r="E62" s="50" t="s">
        <v>28</v>
      </c>
      <c r="F62" s="50" t="s">
        <v>27</v>
      </c>
      <c r="G62" s="203" t="s">
        <v>26</v>
      </c>
      <c r="H62" s="204"/>
      <c r="I62" s="32">
        <v>16</v>
      </c>
      <c r="J62" s="32">
        <v>0</v>
      </c>
      <c r="K62" s="32">
        <f t="shared" si="9"/>
        <v>16</v>
      </c>
      <c r="L62" s="32">
        <v>1</v>
      </c>
      <c r="M62" s="32" t="s">
        <v>126</v>
      </c>
      <c r="N62" s="31" t="s">
        <v>24</v>
      </c>
      <c r="O62" s="46">
        <v>4</v>
      </c>
      <c r="P62" s="34">
        <v>2</v>
      </c>
      <c r="Q62" s="34">
        <v>4</v>
      </c>
      <c r="R62" s="32">
        <f t="shared" si="10"/>
        <v>10</v>
      </c>
      <c r="S62" s="32" t="str">
        <f t="shared" si="6"/>
        <v>B</v>
      </c>
      <c r="T62" s="32">
        <v>10</v>
      </c>
      <c r="U62" s="32">
        <f t="shared" si="7"/>
        <v>100</v>
      </c>
      <c r="V62" s="33" t="str">
        <f t="shared" si="8"/>
        <v>MEDIO</v>
      </c>
      <c r="W62" s="34"/>
      <c r="X62" s="34"/>
      <c r="Y62" s="34"/>
      <c r="Z62" s="34" t="s">
        <v>25</v>
      </c>
      <c r="AA62" s="34"/>
      <c r="AB62" s="35" t="s">
        <v>24</v>
      </c>
      <c r="AC62" s="36" t="s">
        <v>0</v>
      </c>
    </row>
    <row r="63" spans="1:29" ht="55.5" customHeight="1" x14ac:dyDescent="0.3">
      <c r="A63" s="229"/>
      <c r="B63" s="229"/>
      <c r="C63" s="229"/>
      <c r="D63" s="229"/>
      <c r="E63" s="42" t="s">
        <v>173</v>
      </c>
      <c r="F63" s="42" t="s">
        <v>172</v>
      </c>
      <c r="G63" s="201" t="s">
        <v>120</v>
      </c>
      <c r="H63" s="202"/>
      <c r="I63" s="32">
        <v>16</v>
      </c>
      <c r="J63" s="32">
        <v>0</v>
      </c>
      <c r="K63" s="34">
        <f t="shared" si="9"/>
        <v>16</v>
      </c>
      <c r="L63" s="32">
        <v>1</v>
      </c>
      <c r="M63" s="34" t="s">
        <v>119</v>
      </c>
      <c r="N63" s="34" t="s">
        <v>72</v>
      </c>
      <c r="O63" s="34">
        <v>4</v>
      </c>
      <c r="P63" s="34">
        <v>2</v>
      </c>
      <c r="Q63" s="34">
        <v>4</v>
      </c>
      <c r="R63" s="34">
        <f>O63+P63+Q63</f>
        <v>10</v>
      </c>
      <c r="S63" s="34" t="str">
        <f t="shared" si="6"/>
        <v>B</v>
      </c>
      <c r="T63" s="34">
        <v>10</v>
      </c>
      <c r="U63" s="34">
        <f t="shared" si="7"/>
        <v>100</v>
      </c>
      <c r="V63" s="33" t="str">
        <f t="shared" si="8"/>
        <v>MEDIO</v>
      </c>
      <c r="W63" s="34"/>
      <c r="X63" s="34"/>
      <c r="Y63" s="34"/>
      <c r="Z63" s="34" t="s">
        <v>2</v>
      </c>
      <c r="AA63" s="34"/>
      <c r="AB63" s="34" t="s">
        <v>117</v>
      </c>
      <c r="AC63" s="36" t="s">
        <v>0</v>
      </c>
    </row>
    <row r="64" spans="1:29" ht="55.5" customHeight="1" x14ac:dyDescent="0.3">
      <c r="A64" s="229"/>
      <c r="B64" s="229"/>
      <c r="C64" s="229"/>
      <c r="D64" s="229"/>
      <c r="E64" s="42" t="s">
        <v>122</v>
      </c>
      <c r="F64" s="42" t="s">
        <v>121</v>
      </c>
      <c r="G64" s="201" t="s">
        <v>120</v>
      </c>
      <c r="H64" s="202"/>
      <c r="I64" s="32">
        <v>16</v>
      </c>
      <c r="J64" s="32">
        <v>0</v>
      </c>
      <c r="K64" s="34">
        <f t="shared" si="9"/>
        <v>16</v>
      </c>
      <c r="L64" s="32">
        <v>1</v>
      </c>
      <c r="M64" s="34"/>
      <c r="N64" s="34" t="s">
        <v>171</v>
      </c>
      <c r="O64" s="46">
        <v>4</v>
      </c>
      <c r="P64" s="34">
        <v>2</v>
      </c>
      <c r="Q64" s="34">
        <v>4</v>
      </c>
      <c r="R64" s="34">
        <f>O64+P64+Q64</f>
        <v>10</v>
      </c>
      <c r="S64" s="34" t="str">
        <f t="shared" si="6"/>
        <v>B</v>
      </c>
      <c r="T64" s="34">
        <v>10</v>
      </c>
      <c r="U64" s="34">
        <f t="shared" si="7"/>
        <v>100</v>
      </c>
      <c r="V64" s="33" t="str">
        <f t="shared" si="8"/>
        <v>MEDIO</v>
      </c>
      <c r="W64" s="34"/>
      <c r="X64" s="34"/>
      <c r="Y64" s="34"/>
      <c r="Z64" s="34" t="s">
        <v>25</v>
      </c>
      <c r="AA64" s="34" t="s">
        <v>25</v>
      </c>
      <c r="AB64" s="34" t="s">
        <v>464</v>
      </c>
      <c r="AC64" s="36" t="s">
        <v>0</v>
      </c>
    </row>
    <row r="65" spans="1:29" ht="59.25" customHeight="1" x14ac:dyDescent="0.3">
      <c r="A65" s="229"/>
      <c r="B65" s="229"/>
      <c r="C65" s="229"/>
      <c r="D65" s="229"/>
      <c r="E65" s="45" t="s">
        <v>116</v>
      </c>
      <c r="F65" s="34" t="s">
        <v>54</v>
      </c>
      <c r="G65" s="199" t="s">
        <v>53</v>
      </c>
      <c r="H65" s="200"/>
      <c r="I65" s="32">
        <v>16</v>
      </c>
      <c r="J65" s="32">
        <v>0</v>
      </c>
      <c r="K65" s="34">
        <f t="shared" si="9"/>
        <v>16</v>
      </c>
      <c r="L65" s="32">
        <v>1</v>
      </c>
      <c r="M65" s="34" t="s">
        <v>4</v>
      </c>
      <c r="N65" s="31" t="s">
        <v>46</v>
      </c>
      <c r="O65" s="34">
        <v>4</v>
      </c>
      <c r="P65" s="34">
        <v>2</v>
      </c>
      <c r="Q65" s="34">
        <v>4</v>
      </c>
      <c r="R65" s="34">
        <f>O65+P65+Q65</f>
        <v>10</v>
      </c>
      <c r="S65" s="34" t="str">
        <f t="shared" si="6"/>
        <v>B</v>
      </c>
      <c r="T65" s="34">
        <v>6</v>
      </c>
      <c r="U65" s="34">
        <f t="shared" si="7"/>
        <v>60</v>
      </c>
      <c r="V65" s="33" t="str">
        <f t="shared" si="8"/>
        <v>BAJO</v>
      </c>
      <c r="W65" s="34"/>
      <c r="X65" s="34"/>
      <c r="Y65" s="34"/>
      <c r="Z65" s="34" t="s">
        <v>2</v>
      </c>
      <c r="AA65" s="34"/>
      <c r="AB65" s="34" t="s">
        <v>51</v>
      </c>
      <c r="AC65" s="36" t="s">
        <v>0</v>
      </c>
    </row>
    <row r="66" spans="1:29" ht="54" customHeight="1" x14ac:dyDescent="0.3">
      <c r="A66" s="229"/>
      <c r="B66" s="229"/>
      <c r="C66" s="229"/>
      <c r="D66" s="229"/>
      <c r="E66" s="45" t="s">
        <v>115</v>
      </c>
      <c r="F66" s="34" t="s">
        <v>114</v>
      </c>
      <c r="G66" s="199" t="s">
        <v>474</v>
      </c>
      <c r="H66" s="200"/>
      <c r="I66" s="32">
        <v>16</v>
      </c>
      <c r="J66" s="32">
        <v>0</v>
      </c>
      <c r="K66" s="34">
        <f t="shared" si="9"/>
        <v>16</v>
      </c>
      <c r="L66" s="32">
        <v>1</v>
      </c>
      <c r="M66" s="34" t="s">
        <v>4</v>
      </c>
      <c r="N66" s="34" t="s">
        <v>170</v>
      </c>
      <c r="O66" s="46">
        <v>4</v>
      </c>
      <c r="P66" s="34">
        <v>2</v>
      </c>
      <c r="Q66" s="34">
        <v>4</v>
      </c>
      <c r="R66" s="34">
        <f>O66+P66+Q66</f>
        <v>10</v>
      </c>
      <c r="S66" s="34" t="str">
        <f t="shared" si="6"/>
        <v>B</v>
      </c>
      <c r="T66" s="34">
        <v>6</v>
      </c>
      <c r="U66" s="34">
        <f t="shared" si="7"/>
        <v>60</v>
      </c>
      <c r="V66" s="33" t="str">
        <f t="shared" si="8"/>
        <v>BAJO</v>
      </c>
      <c r="W66" s="34"/>
      <c r="X66" s="34"/>
      <c r="Y66" s="34"/>
      <c r="Z66" s="34" t="s">
        <v>2</v>
      </c>
      <c r="AA66" s="34"/>
      <c r="AB66" s="34" t="s">
        <v>1</v>
      </c>
      <c r="AC66" s="36" t="s">
        <v>0</v>
      </c>
    </row>
    <row r="67" spans="1:29" ht="99" customHeight="1" x14ac:dyDescent="0.3">
      <c r="A67" s="229" t="s">
        <v>169</v>
      </c>
      <c r="B67" s="229" t="s">
        <v>168</v>
      </c>
      <c r="C67" s="229"/>
      <c r="D67" s="229" t="s">
        <v>2</v>
      </c>
      <c r="E67" s="52" t="s">
        <v>167</v>
      </c>
      <c r="F67" s="34" t="s">
        <v>166</v>
      </c>
      <c r="G67" s="199" t="s">
        <v>165</v>
      </c>
      <c r="H67" s="200"/>
      <c r="I67" s="32">
        <v>16</v>
      </c>
      <c r="J67" s="32">
        <v>0</v>
      </c>
      <c r="K67" s="34">
        <f t="shared" si="9"/>
        <v>16</v>
      </c>
      <c r="L67" s="34">
        <v>8</v>
      </c>
      <c r="M67" s="34" t="s">
        <v>10</v>
      </c>
      <c r="N67" s="34" t="s">
        <v>72</v>
      </c>
      <c r="O67" s="34">
        <v>4</v>
      </c>
      <c r="P67" s="34">
        <v>6</v>
      </c>
      <c r="Q67" s="34">
        <v>4</v>
      </c>
      <c r="R67" s="34">
        <f>O67+P67+Q67</f>
        <v>14</v>
      </c>
      <c r="S67" s="34" t="str">
        <f t="shared" si="6"/>
        <v>M</v>
      </c>
      <c r="T67" s="34">
        <v>6</v>
      </c>
      <c r="U67" s="34">
        <f t="shared" si="7"/>
        <v>84</v>
      </c>
      <c r="V67" s="33" t="str">
        <f t="shared" si="8"/>
        <v>BAJO</v>
      </c>
      <c r="W67" s="34"/>
      <c r="X67" s="34"/>
      <c r="Y67" s="34"/>
      <c r="Z67" s="34" t="s">
        <v>2</v>
      </c>
      <c r="AA67" s="34"/>
      <c r="AB67" s="34" t="s">
        <v>164</v>
      </c>
      <c r="AC67" s="36" t="s">
        <v>0</v>
      </c>
    </row>
    <row r="68" spans="1:29" ht="40.5" customHeight="1" x14ac:dyDescent="0.3">
      <c r="A68" s="229"/>
      <c r="B68" s="229"/>
      <c r="C68" s="229"/>
      <c r="D68" s="229"/>
      <c r="E68" s="45" t="s">
        <v>163</v>
      </c>
      <c r="F68" s="47" t="s">
        <v>162</v>
      </c>
      <c r="G68" s="205" t="s">
        <v>161</v>
      </c>
      <c r="H68" s="206"/>
      <c r="I68" s="32">
        <v>16</v>
      </c>
      <c r="J68" s="32">
        <v>0</v>
      </c>
      <c r="K68" s="32">
        <f t="shared" si="9"/>
        <v>16</v>
      </c>
      <c r="L68" s="34">
        <v>8</v>
      </c>
      <c r="M68" s="39" t="s">
        <v>130</v>
      </c>
      <c r="N68" s="45" t="s">
        <v>160</v>
      </c>
      <c r="O68" s="46">
        <v>4</v>
      </c>
      <c r="P68" s="46">
        <v>6</v>
      </c>
      <c r="Q68" s="46">
        <v>2</v>
      </c>
      <c r="R68" s="46">
        <f>P68+O68+Q68</f>
        <v>12</v>
      </c>
      <c r="S68" s="32" t="str">
        <f t="shared" ref="S68:S99" si="11">IF(R68&lt;=12,"B",(IF(R68&lt;=18,"M",(IF(R68&lt;=24,"A",(IF(R68&lt;=30,"MA")))))))</f>
        <v>B</v>
      </c>
      <c r="T68" s="46">
        <v>4</v>
      </c>
      <c r="U68" s="32">
        <f t="shared" ref="U68:U99" si="12">T68*R68</f>
        <v>48</v>
      </c>
      <c r="V68" s="33" t="str">
        <f t="shared" ref="V68:V99" si="13">IF(U68&lt;=84,"BAJO",(IF(U68&lt;=156,"MEDIO",(IF(U68&lt;=228,"ALTO",(IF(U68&lt;=300,"MUY ALTO")))))))</f>
        <v>BAJO</v>
      </c>
      <c r="W68" s="33"/>
      <c r="X68" s="33"/>
      <c r="Y68" s="51"/>
      <c r="Z68" s="36" t="s">
        <v>25</v>
      </c>
      <c r="AA68" s="36"/>
      <c r="AB68" s="34" t="s">
        <v>463</v>
      </c>
      <c r="AC68" s="36" t="s">
        <v>0</v>
      </c>
    </row>
    <row r="69" spans="1:29" ht="40.5" x14ac:dyDescent="0.3">
      <c r="A69" s="229"/>
      <c r="B69" s="229"/>
      <c r="C69" s="229"/>
      <c r="D69" s="229"/>
      <c r="E69" s="50" t="s">
        <v>69</v>
      </c>
      <c r="F69" s="45" t="s">
        <v>159</v>
      </c>
      <c r="G69" s="203" t="s">
        <v>158</v>
      </c>
      <c r="H69" s="204"/>
      <c r="I69" s="32">
        <v>16</v>
      </c>
      <c r="J69" s="32">
        <v>0</v>
      </c>
      <c r="K69" s="32">
        <f t="shared" si="9"/>
        <v>16</v>
      </c>
      <c r="L69" s="34">
        <v>8</v>
      </c>
      <c r="M69" s="39" t="s">
        <v>130</v>
      </c>
      <c r="N69" s="31" t="s">
        <v>157</v>
      </c>
      <c r="O69" s="34">
        <v>4</v>
      </c>
      <c r="P69" s="32">
        <v>6</v>
      </c>
      <c r="Q69" s="32">
        <v>4</v>
      </c>
      <c r="R69" s="32">
        <f>P69+O69+Q69</f>
        <v>14</v>
      </c>
      <c r="S69" s="32" t="str">
        <f t="shared" si="11"/>
        <v>M</v>
      </c>
      <c r="T69" s="32">
        <v>6</v>
      </c>
      <c r="U69" s="32">
        <f t="shared" si="12"/>
        <v>84</v>
      </c>
      <c r="V69" s="33" t="str">
        <f t="shared" si="13"/>
        <v>BAJO</v>
      </c>
      <c r="W69" s="51"/>
      <c r="X69" s="51"/>
      <c r="Y69" s="51"/>
      <c r="Z69" s="36" t="s">
        <v>25</v>
      </c>
      <c r="AA69" s="36"/>
      <c r="AB69" s="34" t="s">
        <v>157</v>
      </c>
      <c r="AC69" s="36" t="s">
        <v>0</v>
      </c>
    </row>
    <row r="70" spans="1:29" ht="40.5" x14ac:dyDescent="0.3">
      <c r="A70" s="229"/>
      <c r="B70" s="229"/>
      <c r="C70" s="229"/>
      <c r="D70" s="229"/>
      <c r="E70" s="50" t="s">
        <v>69</v>
      </c>
      <c r="F70" s="31" t="s">
        <v>156</v>
      </c>
      <c r="G70" s="203" t="s">
        <v>155</v>
      </c>
      <c r="H70" s="204"/>
      <c r="I70" s="32">
        <v>16</v>
      </c>
      <c r="J70" s="32">
        <v>0</v>
      </c>
      <c r="K70" s="32">
        <f t="shared" si="9"/>
        <v>16</v>
      </c>
      <c r="L70" s="34">
        <v>8</v>
      </c>
      <c r="M70" s="39" t="s">
        <v>130</v>
      </c>
      <c r="N70" s="31" t="s">
        <v>108</v>
      </c>
      <c r="O70" s="46">
        <v>4</v>
      </c>
      <c r="P70" s="32">
        <v>6</v>
      </c>
      <c r="Q70" s="32">
        <v>4</v>
      </c>
      <c r="R70" s="32">
        <f>P70+O70+Q70</f>
        <v>14</v>
      </c>
      <c r="S70" s="32" t="str">
        <f t="shared" si="11"/>
        <v>M</v>
      </c>
      <c r="T70" s="32">
        <v>6</v>
      </c>
      <c r="U70" s="32">
        <f t="shared" si="12"/>
        <v>84</v>
      </c>
      <c r="V70" s="33" t="str">
        <f t="shared" si="13"/>
        <v>BAJO</v>
      </c>
      <c r="W70" s="33"/>
      <c r="X70" s="33" t="s">
        <v>25</v>
      </c>
      <c r="Y70" s="51"/>
      <c r="Z70" s="36" t="s">
        <v>25</v>
      </c>
      <c r="AA70" s="36"/>
      <c r="AB70" s="34" t="s">
        <v>108</v>
      </c>
      <c r="AC70" s="36" t="s">
        <v>0</v>
      </c>
    </row>
    <row r="71" spans="1:29" ht="40.5" x14ac:dyDescent="0.3">
      <c r="A71" s="229"/>
      <c r="B71" s="229"/>
      <c r="C71" s="229"/>
      <c r="D71" s="229"/>
      <c r="E71" s="38" t="s">
        <v>154</v>
      </c>
      <c r="F71" s="38" t="s">
        <v>153</v>
      </c>
      <c r="G71" s="201" t="s">
        <v>152</v>
      </c>
      <c r="H71" s="202"/>
      <c r="I71" s="32">
        <v>16</v>
      </c>
      <c r="J71" s="32">
        <v>0</v>
      </c>
      <c r="K71" s="32">
        <f t="shared" si="9"/>
        <v>16</v>
      </c>
      <c r="L71" s="34">
        <v>8</v>
      </c>
      <c r="M71" s="32" t="s">
        <v>151</v>
      </c>
      <c r="N71" s="31" t="s">
        <v>42</v>
      </c>
      <c r="O71" s="34">
        <v>4</v>
      </c>
      <c r="P71" s="32">
        <v>10</v>
      </c>
      <c r="Q71" s="32">
        <v>2</v>
      </c>
      <c r="R71" s="32">
        <f>P71+O71+Q71</f>
        <v>16</v>
      </c>
      <c r="S71" s="32" t="str">
        <f t="shared" si="11"/>
        <v>M</v>
      </c>
      <c r="T71" s="32">
        <v>6</v>
      </c>
      <c r="U71" s="32">
        <f t="shared" si="12"/>
        <v>96</v>
      </c>
      <c r="V71" s="33" t="str">
        <f t="shared" si="13"/>
        <v>MEDIO</v>
      </c>
      <c r="W71" s="33"/>
      <c r="X71" s="33"/>
      <c r="Y71" s="51"/>
      <c r="Z71" s="36" t="s">
        <v>25</v>
      </c>
      <c r="AA71" s="36"/>
      <c r="AB71" s="34" t="s">
        <v>91</v>
      </c>
      <c r="AC71" s="36" t="s">
        <v>0</v>
      </c>
    </row>
    <row r="72" spans="1:29" ht="108" x14ac:dyDescent="0.3">
      <c r="A72" s="229"/>
      <c r="B72" s="229"/>
      <c r="C72" s="229"/>
      <c r="D72" s="229"/>
      <c r="E72" s="34" t="s">
        <v>33</v>
      </c>
      <c r="F72" s="42" t="s">
        <v>150</v>
      </c>
      <c r="G72" s="201" t="s">
        <v>149</v>
      </c>
      <c r="H72" s="202"/>
      <c r="I72" s="32">
        <v>16</v>
      </c>
      <c r="J72" s="32">
        <v>0</v>
      </c>
      <c r="K72" s="54">
        <f>+J72+I72</f>
        <v>16</v>
      </c>
      <c r="L72" s="34">
        <v>8</v>
      </c>
      <c r="M72" s="54" t="s">
        <v>148</v>
      </c>
      <c r="N72" s="54" t="s">
        <v>147</v>
      </c>
      <c r="O72" s="46">
        <v>4</v>
      </c>
      <c r="P72" s="32">
        <v>2</v>
      </c>
      <c r="Q72" s="32">
        <v>2</v>
      </c>
      <c r="R72" s="34">
        <f>O72+P72+Q72</f>
        <v>8</v>
      </c>
      <c r="S72" s="34" t="str">
        <f t="shared" si="11"/>
        <v>B</v>
      </c>
      <c r="T72" s="34">
        <v>11</v>
      </c>
      <c r="U72" s="34">
        <f t="shared" si="12"/>
        <v>88</v>
      </c>
      <c r="V72" s="33" t="str">
        <f t="shared" si="13"/>
        <v>MEDIO</v>
      </c>
      <c r="W72" s="33"/>
      <c r="X72" s="33"/>
      <c r="Y72" s="33"/>
      <c r="Z72" s="56" t="s">
        <v>2</v>
      </c>
      <c r="AA72" s="56" t="s">
        <v>2</v>
      </c>
      <c r="AB72" s="35" t="s">
        <v>146</v>
      </c>
      <c r="AC72" s="36" t="s">
        <v>0</v>
      </c>
    </row>
    <row r="73" spans="1:29" ht="27" x14ac:dyDescent="0.3">
      <c r="A73" s="229"/>
      <c r="B73" s="229"/>
      <c r="C73" s="229"/>
      <c r="D73" s="229"/>
      <c r="E73" s="42" t="s">
        <v>143</v>
      </c>
      <c r="F73" s="42" t="s">
        <v>145</v>
      </c>
      <c r="G73" s="201" t="s">
        <v>141</v>
      </c>
      <c r="H73" s="202"/>
      <c r="I73" s="32">
        <v>16</v>
      </c>
      <c r="J73" s="32">
        <v>0</v>
      </c>
      <c r="K73" s="32">
        <f t="shared" ref="K73:K112" si="14">I73+J73</f>
        <v>16</v>
      </c>
      <c r="L73" s="34">
        <v>8</v>
      </c>
      <c r="M73" s="39" t="s">
        <v>130</v>
      </c>
      <c r="N73" s="31" t="s">
        <v>144</v>
      </c>
      <c r="O73" s="34">
        <v>4</v>
      </c>
      <c r="P73" s="32">
        <v>6</v>
      </c>
      <c r="Q73" s="32">
        <v>2</v>
      </c>
      <c r="R73" s="32">
        <f t="shared" ref="R73:R78" si="15">P73+O73+Q73</f>
        <v>12</v>
      </c>
      <c r="S73" s="32" t="str">
        <f t="shared" si="11"/>
        <v>B</v>
      </c>
      <c r="T73" s="32">
        <v>6</v>
      </c>
      <c r="U73" s="32">
        <f t="shared" si="12"/>
        <v>72</v>
      </c>
      <c r="V73" s="33" t="str">
        <f t="shared" si="13"/>
        <v>BAJO</v>
      </c>
      <c r="W73" s="33"/>
      <c r="X73" s="33"/>
      <c r="Y73" s="51"/>
      <c r="Z73" s="36"/>
      <c r="AA73" s="36" t="s">
        <v>25</v>
      </c>
      <c r="AB73" s="35" t="s">
        <v>144</v>
      </c>
      <c r="AC73" s="36" t="s">
        <v>0</v>
      </c>
    </row>
    <row r="74" spans="1:29" ht="40.5" x14ac:dyDescent="0.3">
      <c r="A74" s="229"/>
      <c r="B74" s="229"/>
      <c r="C74" s="229"/>
      <c r="D74" s="229"/>
      <c r="E74" s="42" t="s">
        <v>143</v>
      </c>
      <c r="F74" s="42" t="s">
        <v>142</v>
      </c>
      <c r="G74" s="201" t="s">
        <v>141</v>
      </c>
      <c r="H74" s="202"/>
      <c r="I74" s="32">
        <v>16</v>
      </c>
      <c r="J74" s="32">
        <v>0</v>
      </c>
      <c r="K74" s="32">
        <f t="shared" si="14"/>
        <v>16</v>
      </c>
      <c r="L74" s="34">
        <v>8</v>
      </c>
      <c r="M74" s="39" t="s">
        <v>130</v>
      </c>
      <c r="N74" s="31" t="s">
        <v>140</v>
      </c>
      <c r="O74" s="46">
        <v>4</v>
      </c>
      <c r="P74" s="32">
        <v>10</v>
      </c>
      <c r="Q74" s="32">
        <v>2</v>
      </c>
      <c r="R74" s="32">
        <f t="shared" si="15"/>
        <v>16</v>
      </c>
      <c r="S74" s="32" t="str">
        <f t="shared" si="11"/>
        <v>M</v>
      </c>
      <c r="T74" s="32">
        <v>6</v>
      </c>
      <c r="U74" s="32">
        <f t="shared" si="12"/>
        <v>96</v>
      </c>
      <c r="V74" s="33" t="str">
        <f t="shared" si="13"/>
        <v>MEDIO</v>
      </c>
      <c r="W74" s="33"/>
      <c r="X74" s="33"/>
      <c r="Y74" s="51"/>
      <c r="Z74" s="36" t="s">
        <v>25</v>
      </c>
      <c r="AA74" s="36"/>
      <c r="AB74" s="35" t="s">
        <v>139</v>
      </c>
      <c r="AC74" s="36" t="s">
        <v>0</v>
      </c>
    </row>
    <row r="75" spans="1:29" ht="40.5" x14ac:dyDescent="0.3">
      <c r="A75" s="229"/>
      <c r="B75" s="229"/>
      <c r="C75" s="229"/>
      <c r="D75" s="229"/>
      <c r="E75" s="42" t="s">
        <v>86</v>
      </c>
      <c r="F75" s="42" t="s">
        <v>138</v>
      </c>
      <c r="G75" s="201" t="s">
        <v>137</v>
      </c>
      <c r="H75" s="202"/>
      <c r="I75" s="32">
        <v>16</v>
      </c>
      <c r="J75" s="32">
        <v>0</v>
      </c>
      <c r="K75" s="32">
        <f t="shared" si="14"/>
        <v>16</v>
      </c>
      <c r="L75" s="34">
        <v>8</v>
      </c>
      <c r="M75" s="39" t="s">
        <v>136</v>
      </c>
      <c r="N75" s="31" t="s">
        <v>135</v>
      </c>
      <c r="O75" s="34">
        <v>4</v>
      </c>
      <c r="P75" s="32">
        <v>10</v>
      </c>
      <c r="Q75" s="32">
        <v>2</v>
      </c>
      <c r="R75" s="32">
        <f t="shared" si="15"/>
        <v>16</v>
      </c>
      <c r="S75" s="32" t="str">
        <f t="shared" si="11"/>
        <v>M</v>
      </c>
      <c r="T75" s="32">
        <v>6</v>
      </c>
      <c r="U75" s="32">
        <f t="shared" si="12"/>
        <v>96</v>
      </c>
      <c r="V75" s="33" t="str">
        <f t="shared" si="13"/>
        <v>MEDIO</v>
      </c>
      <c r="W75" s="34"/>
      <c r="X75" s="34"/>
      <c r="Y75" s="34"/>
      <c r="Z75" s="34" t="s">
        <v>25</v>
      </c>
      <c r="AA75" s="34"/>
      <c r="AB75" s="35" t="s">
        <v>134</v>
      </c>
      <c r="AC75" s="36" t="s">
        <v>0</v>
      </c>
    </row>
    <row r="76" spans="1:29" ht="40.5" customHeight="1" x14ac:dyDescent="0.3">
      <c r="A76" s="229"/>
      <c r="B76" s="229"/>
      <c r="C76" s="229"/>
      <c r="D76" s="229"/>
      <c r="E76" s="42" t="s">
        <v>133</v>
      </c>
      <c r="F76" s="42" t="s">
        <v>132</v>
      </c>
      <c r="G76" s="201" t="s">
        <v>131</v>
      </c>
      <c r="H76" s="202"/>
      <c r="I76" s="32">
        <v>16</v>
      </c>
      <c r="J76" s="32">
        <v>0</v>
      </c>
      <c r="K76" s="32">
        <f t="shared" si="14"/>
        <v>16</v>
      </c>
      <c r="L76" s="34">
        <v>8</v>
      </c>
      <c r="M76" s="39" t="s">
        <v>130</v>
      </c>
      <c r="N76" s="31" t="s">
        <v>129</v>
      </c>
      <c r="O76" s="46">
        <v>4</v>
      </c>
      <c r="P76" s="32">
        <v>10</v>
      </c>
      <c r="Q76" s="32">
        <v>2</v>
      </c>
      <c r="R76" s="32">
        <f t="shared" si="15"/>
        <v>16</v>
      </c>
      <c r="S76" s="32" t="str">
        <f t="shared" si="11"/>
        <v>M</v>
      </c>
      <c r="T76" s="32">
        <v>4</v>
      </c>
      <c r="U76" s="32">
        <f t="shared" si="12"/>
        <v>64</v>
      </c>
      <c r="V76" s="33" t="str">
        <f t="shared" si="13"/>
        <v>BAJO</v>
      </c>
      <c r="W76" s="33"/>
      <c r="X76" s="33"/>
      <c r="Y76" s="51"/>
      <c r="Z76" s="36" t="s">
        <v>25</v>
      </c>
      <c r="AA76" s="36"/>
      <c r="AB76" s="35" t="s">
        <v>129</v>
      </c>
      <c r="AC76" s="36" t="s">
        <v>0</v>
      </c>
    </row>
    <row r="77" spans="1:29" ht="67.5" x14ac:dyDescent="0.3">
      <c r="A77" s="229"/>
      <c r="B77" s="229"/>
      <c r="C77" s="229"/>
      <c r="D77" s="229"/>
      <c r="E77" s="50" t="s">
        <v>128</v>
      </c>
      <c r="F77" s="31" t="s">
        <v>127</v>
      </c>
      <c r="G77" s="203" t="s">
        <v>21</v>
      </c>
      <c r="H77" s="204"/>
      <c r="I77" s="32">
        <v>16</v>
      </c>
      <c r="J77" s="32">
        <v>0</v>
      </c>
      <c r="K77" s="32">
        <f t="shared" si="14"/>
        <v>16</v>
      </c>
      <c r="L77" s="34">
        <v>8</v>
      </c>
      <c r="M77" s="32" t="s">
        <v>126</v>
      </c>
      <c r="N77" s="31" t="s">
        <v>125</v>
      </c>
      <c r="O77" s="34">
        <v>4</v>
      </c>
      <c r="P77" s="32">
        <v>6</v>
      </c>
      <c r="Q77" s="32">
        <v>4</v>
      </c>
      <c r="R77" s="32">
        <f t="shared" si="15"/>
        <v>14</v>
      </c>
      <c r="S77" s="32" t="str">
        <f t="shared" si="11"/>
        <v>M</v>
      </c>
      <c r="T77" s="32">
        <v>10</v>
      </c>
      <c r="U77" s="32">
        <f t="shared" si="12"/>
        <v>140</v>
      </c>
      <c r="V77" s="33" t="str">
        <f t="shared" si="13"/>
        <v>MEDIO</v>
      </c>
      <c r="W77" s="34"/>
      <c r="X77" s="34"/>
      <c r="Y77" s="34"/>
      <c r="Z77" s="34" t="s">
        <v>25</v>
      </c>
      <c r="AA77" s="34"/>
      <c r="AB77" s="35" t="s">
        <v>123</v>
      </c>
      <c r="AC77" s="36" t="s">
        <v>0</v>
      </c>
    </row>
    <row r="78" spans="1:29" ht="81" x14ac:dyDescent="0.3">
      <c r="A78" s="229"/>
      <c r="B78" s="229"/>
      <c r="C78" s="229"/>
      <c r="D78" s="229"/>
      <c r="E78" s="50" t="s">
        <v>28</v>
      </c>
      <c r="F78" s="50" t="s">
        <v>27</v>
      </c>
      <c r="G78" s="203" t="s">
        <v>26</v>
      </c>
      <c r="H78" s="204"/>
      <c r="I78" s="32">
        <v>16</v>
      </c>
      <c r="J78" s="32">
        <v>0</v>
      </c>
      <c r="K78" s="32">
        <f t="shared" si="14"/>
        <v>16</v>
      </c>
      <c r="L78" s="34">
        <v>8</v>
      </c>
      <c r="M78" s="32" t="s">
        <v>126</v>
      </c>
      <c r="N78" s="31" t="s">
        <v>24</v>
      </c>
      <c r="O78" s="46">
        <v>4</v>
      </c>
      <c r="P78" s="34">
        <v>2</v>
      </c>
      <c r="Q78" s="34">
        <v>4</v>
      </c>
      <c r="R78" s="32">
        <f t="shared" si="15"/>
        <v>10</v>
      </c>
      <c r="S78" s="32" t="str">
        <f t="shared" si="11"/>
        <v>B</v>
      </c>
      <c r="T78" s="32">
        <v>10</v>
      </c>
      <c r="U78" s="32">
        <f t="shared" si="12"/>
        <v>100</v>
      </c>
      <c r="V78" s="33" t="str">
        <f t="shared" si="13"/>
        <v>MEDIO</v>
      </c>
      <c r="W78" s="34"/>
      <c r="X78" s="34"/>
      <c r="Y78" s="34" t="s">
        <v>25</v>
      </c>
      <c r="Z78" s="34" t="s">
        <v>25</v>
      </c>
      <c r="AA78" s="34"/>
      <c r="AB78" s="35" t="s">
        <v>123</v>
      </c>
      <c r="AC78" s="36" t="s">
        <v>0</v>
      </c>
    </row>
    <row r="79" spans="1:29" ht="54" x14ac:dyDescent="0.3">
      <c r="A79" s="229"/>
      <c r="B79" s="229"/>
      <c r="C79" s="229"/>
      <c r="D79" s="229"/>
      <c r="E79" s="42" t="s">
        <v>122</v>
      </c>
      <c r="F79" s="42" t="s">
        <v>121</v>
      </c>
      <c r="G79" s="201" t="s">
        <v>120</v>
      </c>
      <c r="H79" s="202"/>
      <c r="I79" s="32">
        <v>16</v>
      </c>
      <c r="J79" s="32">
        <v>0</v>
      </c>
      <c r="K79" s="34">
        <f t="shared" si="14"/>
        <v>16</v>
      </c>
      <c r="L79" s="34">
        <v>8</v>
      </c>
      <c r="M79" s="34" t="s">
        <v>119</v>
      </c>
      <c r="N79" s="34" t="s">
        <v>118</v>
      </c>
      <c r="O79" s="34">
        <v>4</v>
      </c>
      <c r="P79" s="34">
        <v>6</v>
      </c>
      <c r="Q79" s="34">
        <v>4</v>
      </c>
      <c r="R79" s="34">
        <f t="shared" ref="R79:R105" si="16">O79+P79+Q79</f>
        <v>14</v>
      </c>
      <c r="S79" s="34" t="str">
        <f t="shared" si="11"/>
        <v>M</v>
      </c>
      <c r="T79" s="34">
        <v>6</v>
      </c>
      <c r="U79" s="34">
        <f t="shared" si="12"/>
        <v>84</v>
      </c>
      <c r="V79" s="33" t="str">
        <f t="shared" si="13"/>
        <v>BAJO</v>
      </c>
      <c r="W79" s="34"/>
      <c r="X79" s="34"/>
      <c r="Y79" s="34"/>
      <c r="Z79" s="34" t="s">
        <v>2</v>
      </c>
      <c r="AA79" s="34"/>
      <c r="AB79" s="34" t="s">
        <v>118</v>
      </c>
      <c r="AC79" s="36" t="s">
        <v>0</v>
      </c>
    </row>
    <row r="80" spans="1:29" ht="54" x14ac:dyDescent="0.3">
      <c r="A80" s="229"/>
      <c r="B80" s="229"/>
      <c r="C80" s="229"/>
      <c r="D80" s="229"/>
      <c r="E80" s="45" t="s">
        <v>116</v>
      </c>
      <c r="F80" s="34" t="s">
        <v>54</v>
      </c>
      <c r="G80" s="199" t="s">
        <v>53</v>
      </c>
      <c r="H80" s="200"/>
      <c r="I80" s="32">
        <v>16</v>
      </c>
      <c r="J80" s="32">
        <v>0</v>
      </c>
      <c r="K80" s="34">
        <f t="shared" si="14"/>
        <v>16</v>
      </c>
      <c r="L80" s="34">
        <v>8</v>
      </c>
      <c r="M80" s="34" t="s">
        <v>4</v>
      </c>
      <c r="N80" s="34" t="s">
        <v>52</v>
      </c>
      <c r="O80" s="46">
        <v>4</v>
      </c>
      <c r="P80" s="34">
        <v>2</v>
      </c>
      <c r="Q80" s="34">
        <v>4</v>
      </c>
      <c r="R80" s="34">
        <f t="shared" si="16"/>
        <v>10</v>
      </c>
      <c r="S80" s="34" t="str">
        <f t="shared" si="11"/>
        <v>B</v>
      </c>
      <c r="T80" s="34">
        <v>10</v>
      </c>
      <c r="U80" s="34">
        <f t="shared" si="12"/>
        <v>100</v>
      </c>
      <c r="V80" s="33" t="str">
        <f t="shared" si="13"/>
        <v>MEDIO</v>
      </c>
      <c r="W80" s="34"/>
      <c r="X80" s="34"/>
      <c r="Y80" s="34"/>
      <c r="Z80" s="34" t="s">
        <v>2</v>
      </c>
      <c r="AA80" s="34"/>
      <c r="AB80" s="34" t="s">
        <v>51</v>
      </c>
      <c r="AC80" s="36" t="s">
        <v>0</v>
      </c>
    </row>
    <row r="81" spans="1:29" ht="54" customHeight="1" x14ac:dyDescent="0.3">
      <c r="A81" s="229"/>
      <c r="B81" s="229"/>
      <c r="C81" s="229"/>
      <c r="D81" s="229"/>
      <c r="E81" s="45" t="s">
        <v>115</v>
      </c>
      <c r="F81" s="34" t="s">
        <v>114</v>
      </c>
      <c r="G81" s="199" t="s">
        <v>474</v>
      </c>
      <c r="H81" s="200"/>
      <c r="I81" s="32">
        <v>16</v>
      </c>
      <c r="J81" s="32">
        <v>0</v>
      </c>
      <c r="K81" s="34">
        <f t="shared" si="14"/>
        <v>16</v>
      </c>
      <c r="L81" s="34">
        <v>8</v>
      </c>
      <c r="M81" s="34" t="s">
        <v>4</v>
      </c>
      <c r="N81" s="34" t="s">
        <v>113</v>
      </c>
      <c r="O81" s="34">
        <v>4</v>
      </c>
      <c r="P81" s="34">
        <v>4</v>
      </c>
      <c r="Q81" s="34">
        <v>4</v>
      </c>
      <c r="R81" s="34">
        <f t="shared" si="16"/>
        <v>12</v>
      </c>
      <c r="S81" s="34" t="str">
        <f t="shared" si="11"/>
        <v>B</v>
      </c>
      <c r="T81" s="34">
        <v>6</v>
      </c>
      <c r="U81" s="34">
        <f t="shared" si="12"/>
        <v>72</v>
      </c>
      <c r="V81" s="33" t="str">
        <f t="shared" si="13"/>
        <v>BAJO</v>
      </c>
      <c r="W81" s="34"/>
      <c r="X81" s="34"/>
      <c r="Y81" s="34"/>
      <c r="Z81" s="34" t="s">
        <v>2</v>
      </c>
      <c r="AA81" s="34"/>
      <c r="AB81" s="34" t="s">
        <v>1</v>
      </c>
      <c r="AC81" s="36" t="s">
        <v>0</v>
      </c>
    </row>
    <row r="82" spans="1:29" ht="81" customHeight="1" x14ac:dyDescent="0.3">
      <c r="A82" s="232" t="s">
        <v>112</v>
      </c>
      <c r="B82" s="235" t="s">
        <v>111</v>
      </c>
      <c r="C82" s="230"/>
      <c r="D82" s="230" t="s">
        <v>25</v>
      </c>
      <c r="E82" s="57" t="s">
        <v>69</v>
      </c>
      <c r="F82" s="58" t="s">
        <v>110</v>
      </c>
      <c r="G82" s="199" t="s">
        <v>109</v>
      </c>
      <c r="H82" s="200"/>
      <c r="I82" s="32">
        <v>16</v>
      </c>
      <c r="J82" s="32">
        <v>0</v>
      </c>
      <c r="K82" s="34">
        <f t="shared" si="14"/>
        <v>16</v>
      </c>
      <c r="L82" s="34">
        <v>8</v>
      </c>
      <c r="M82" s="34" t="s">
        <v>66</v>
      </c>
      <c r="N82" s="34" t="s">
        <v>108</v>
      </c>
      <c r="O82" s="46">
        <v>4</v>
      </c>
      <c r="P82" s="34">
        <v>4</v>
      </c>
      <c r="Q82" s="34">
        <v>4</v>
      </c>
      <c r="R82" s="34">
        <f t="shared" si="16"/>
        <v>12</v>
      </c>
      <c r="S82" s="34" t="str">
        <f t="shared" si="11"/>
        <v>B</v>
      </c>
      <c r="T82" s="34">
        <v>4</v>
      </c>
      <c r="U82" s="34">
        <f t="shared" si="12"/>
        <v>48</v>
      </c>
      <c r="V82" s="33" t="str">
        <f t="shared" si="13"/>
        <v>BAJO</v>
      </c>
      <c r="W82" s="34"/>
      <c r="X82" s="34"/>
      <c r="Y82" s="34"/>
      <c r="Z82" s="34" t="s">
        <v>2</v>
      </c>
      <c r="AA82" s="34"/>
      <c r="AB82" s="34" t="s">
        <v>107</v>
      </c>
      <c r="AC82" s="36" t="s">
        <v>0</v>
      </c>
    </row>
    <row r="83" spans="1:29" ht="67.5" x14ac:dyDescent="0.3">
      <c r="A83" s="232"/>
      <c r="B83" s="235"/>
      <c r="C83" s="231"/>
      <c r="D83" s="231"/>
      <c r="E83" s="34" t="s">
        <v>106</v>
      </c>
      <c r="F83" s="34" t="s">
        <v>105</v>
      </c>
      <c r="G83" s="199" t="s">
        <v>104</v>
      </c>
      <c r="H83" s="200"/>
      <c r="I83" s="32">
        <v>16</v>
      </c>
      <c r="J83" s="32">
        <v>0</v>
      </c>
      <c r="K83" s="34">
        <f t="shared" si="14"/>
        <v>16</v>
      </c>
      <c r="L83" s="34">
        <v>8</v>
      </c>
      <c r="M83" s="34" t="s">
        <v>103</v>
      </c>
      <c r="N83" s="34" t="s">
        <v>102</v>
      </c>
      <c r="O83" s="34">
        <v>4</v>
      </c>
      <c r="P83" s="34">
        <v>6</v>
      </c>
      <c r="Q83" s="34">
        <v>4</v>
      </c>
      <c r="R83" s="34">
        <f t="shared" si="16"/>
        <v>14</v>
      </c>
      <c r="S83" s="34" t="str">
        <f t="shared" si="11"/>
        <v>M</v>
      </c>
      <c r="T83" s="34">
        <v>4</v>
      </c>
      <c r="U83" s="34">
        <f t="shared" si="12"/>
        <v>56</v>
      </c>
      <c r="V83" s="33" t="str">
        <f t="shared" si="13"/>
        <v>BAJO</v>
      </c>
      <c r="W83" s="34"/>
      <c r="X83" s="34"/>
      <c r="Y83" s="34"/>
      <c r="Z83" s="34" t="s">
        <v>2</v>
      </c>
      <c r="AA83" s="34"/>
      <c r="AB83" s="34" t="s">
        <v>101</v>
      </c>
      <c r="AC83" s="36" t="s">
        <v>0</v>
      </c>
    </row>
    <row r="84" spans="1:29" ht="54" x14ac:dyDescent="0.3">
      <c r="A84" s="232"/>
      <c r="B84" s="235"/>
      <c r="C84" s="231"/>
      <c r="D84" s="231"/>
      <c r="E84" s="34" t="s">
        <v>100</v>
      </c>
      <c r="F84" s="57" t="s">
        <v>99</v>
      </c>
      <c r="G84" s="199" t="s">
        <v>98</v>
      </c>
      <c r="H84" s="200"/>
      <c r="I84" s="32">
        <v>16</v>
      </c>
      <c r="J84" s="32">
        <v>0</v>
      </c>
      <c r="K84" s="34">
        <f t="shared" si="14"/>
        <v>16</v>
      </c>
      <c r="L84" s="34">
        <v>8</v>
      </c>
      <c r="M84" s="34" t="s">
        <v>97</v>
      </c>
      <c r="N84" s="34" t="s">
        <v>50</v>
      </c>
      <c r="O84" s="46">
        <v>4</v>
      </c>
      <c r="P84" s="34">
        <v>4</v>
      </c>
      <c r="Q84" s="34">
        <v>4</v>
      </c>
      <c r="R84" s="34">
        <f t="shared" si="16"/>
        <v>12</v>
      </c>
      <c r="S84" s="34" t="str">
        <f t="shared" si="11"/>
        <v>B</v>
      </c>
      <c r="T84" s="34">
        <v>4</v>
      </c>
      <c r="U84" s="34">
        <f t="shared" si="12"/>
        <v>48</v>
      </c>
      <c r="V84" s="33" t="str">
        <f t="shared" si="13"/>
        <v>BAJO</v>
      </c>
      <c r="W84" s="34"/>
      <c r="X84" s="34"/>
      <c r="Y84" s="34"/>
      <c r="Z84" s="34" t="s">
        <v>2</v>
      </c>
      <c r="AA84" s="34"/>
      <c r="AB84" s="34" t="s">
        <v>96</v>
      </c>
      <c r="AC84" s="36" t="s">
        <v>0</v>
      </c>
    </row>
    <row r="85" spans="1:29" ht="81" customHeight="1" x14ac:dyDescent="0.3">
      <c r="A85" s="229"/>
      <c r="B85" s="236"/>
      <c r="C85" s="231"/>
      <c r="D85" s="231"/>
      <c r="E85" s="57" t="s">
        <v>95</v>
      </c>
      <c r="F85" s="59" t="s">
        <v>94</v>
      </c>
      <c r="G85" s="199" t="s">
        <v>93</v>
      </c>
      <c r="H85" s="200"/>
      <c r="I85" s="32">
        <v>16</v>
      </c>
      <c r="J85" s="32">
        <v>0</v>
      </c>
      <c r="K85" s="34">
        <f t="shared" si="14"/>
        <v>16</v>
      </c>
      <c r="L85" s="34">
        <v>8</v>
      </c>
      <c r="M85" s="34" t="s">
        <v>92</v>
      </c>
      <c r="N85" s="34" t="s">
        <v>91</v>
      </c>
      <c r="O85" s="34">
        <v>4</v>
      </c>
      <c r="P85" s="34">
        <v>6</v>
      </c>
      <c r="Q85" s="34">
        <v>4</v>
      </c>
      <c r="R85" s="34">
        <f t="shared" si="16"/>
        <v>14</v>
      </c>
      <c r="S85" s="34" t="str">
        <f t="shared" si="11"/>
        <v>M</v>
      </c>
      <c r="T85" s="34">
        <v>4</v>
      </c>
      <c r="U85" s="34">
        <f t="shared" si="12"/>
        <v>56</v>
      </c>
      <c r="V85" s="33" t="str">
        <f t="shared" si="13"/>
        <v>BAJO</v>
      </c>
      <c r="W85" s="34"/>
      <c r="X85" s="34"/>
      <c r="Y85" s="34"/>
      <c r="Z85" s="34" t="s">
        <v>2</v>
      </c>
      <c r="AA85" s="34"/>
      <c r="AB85" s="34" t="s">
        <v>90</v>
      </c>
      <c r="AC85" s="36" t="s">
        <v>0</v>
      </c>
    </row>
    <row r="86" spans="1:29" ht="54" customHeight="1" x14ac:dyDescent="0.3">
      <c r="A86" s="229"/>
      <c r="B86" s="236"/>
      <c r="C86" s="231"/>
      <c r="D86" s="231"/>
      <c r="E86" s="34" t="s">
        <v>89</v>
      </c>
      <c r="F86" s="59" t="s">
        <v>88</v>
      </c>
      <c r="G86" s="199" t="s">
        <v>53</v>
      </c>
      <c r="H86" s="200"/>
      <c r="I86" s="32">
        <v>16</v>
      </c>
      <c r="J86" s="32">
        <v>0</v>
      </c>
      <c r="K86" s="34">
        <f t="shared" si="14"/>
        <v>16</v>
      </c>
      <c r="L86" s="34">
        <v>8</v>
      </c>
      <c r="M86" s="34" t="s">
        <v>4</v>
      </c>
      <c r="N86" s="34" t="s">
        <v>87</v>
      </c>
      <c r="O86" s="46">
        <v>4</v>
      </c>
      <c r="P86" s="34">
        <v>2</v>
      </c>
      <c r="Q86" s="34">
        <v>6</v>
      </c>
      <c r="R86" s="34">
        <f t="shared" si="16"/>
        <v>12</v>
      </c>
      <c r="S86" s="34" t="str">
        <f t="shared" si="11"/>
        <v>B</v>
      </c>
      <c r="T86" s="34">
        <v>6</v>
      </c>
      <c r="U86" s="34">
        <f t="shared" si="12"/>
        <v>72</v>
      </c>
      <c r="V86" s="33" t="str">
        <f t="shared" si="13"/>
        <v>BAJO</v>
      </c>
      <c r="W86" s="34"/>
      <c r="X86" s="34"/>
      <c r="Y86" s="34"/>
      <c r="Z86" s="34" t="s">
        <v>2</v>
      </c>
      <c r="AA86" s="34"/>
      <c r="AB86" s="34" t="s">
        <v>51</v>
      </c>
      <c r="AC86" s="36" t="s">
        <v>0</v>
      </c>
    </row>
    <row r="87" spans="1:29" ht="54" x14ac:dyDescent="0.3">
      <c r="A87" s="229"/>
      <c r="B87" s="236"/>
      <c r="C87" s="231"/>
      <c r="D87" s="231"/>
      <c r="E87" s="34" t="s">
        <v>86</v>
      </c>
      <c r="F87" s="34" t="s">
        <v>85</v>
      </c>
      <c r="G87" s="199" t="s">
        <v>84</v>
      </c>
      <c r="H87" s="200"/>
      <c r="I87" s="32">
        <v>16</v>
      </c>
      <c r="J87" s="32">
        <v>0</v>
      </c>
      <c r="K87" s="34">
        <f t="shared" si="14"/>
        <v>16</v>
      </c>
      <c r="L87" s="34">
        <v>8</v>
      </c>
      <c r="M87" s="34" t="s">
        <v>83</v>
      </c>
      <c r="N87" s="34" t="s">
        <v>82</v>
      </c>
      <c r="O87" s="34">
        <v>4</v>
      </c>
      <c r="P87" s="34">
        <v>6</v>
      </c>
      <c r="Q87" s="34">
        <v>4</v>
      </c>
      <c r="R87" s="34">
        <f t="shared" si="16"/>
        <v>14</v>
      </c>
      <c r="S87" s="34" t="str">
        <f t="shared" si="11"/>
        <v>M</v>
      </c>
      <c r="T87" s="34">
        <v>4</v>
      </c>
      <c r="U87" s="34">
        <f t="shared" si="12"/>
        <v>56</v>
      </c>
      <c r="V87" s="33" t="str">
        <f t="shared" si="13"/>
        <v>BAJO</v>
      </c>
      <c r="W87" s="34"/>
      <c r="X87" s="34"/>
      <c r="Y87" s="34"/>
      <c r="Z87" s="34" t="s">
        <v>2</v>
      </c>
      <c r="AA87" s="34"/>
      <c r="AB87" s="34" t="s">
        <v>81</v>
      </c>
      <c r="AC87" s="36" t="s">
        <v>0</v>
      </c>
    </row>
    <row r="88" spans="1:29" ht="67.5" customHeight="1" x14ac:dyDescent="0.3">
      <c r="A88" s="229"/>
      <c r="B88" s="236"/>
      <c r="C88" s="231"/>
      <c r="D88" s="231"/>
      <c r="E88" s="230" t="s">
        <v>23</v>
      </c>
      <c r="F88" s="34" t="s">
        <v>80</v>
      </c>
      <c r="G88" s="199" t="s">
        <v>79</v>
      </c>
      <c r="H88" s="200"/>
      <c r="I88" s="32">
        <v>16</v>
      </c>
      <c r="J88" s="32">
        <v>0</v>
      </c>
      <c r="K88" s="34">
        <f t="shared" si="14"/>
        <v>16</v>
      </c>
      <c r="L88" s="34">
        <v>8</v>
      </c>
      <c r="M88" s="34" t="s">
        <v>78</v>
      </c>
      <c r="N88" s="34" t="s">
        <v>77</v>
      </c>
      <c r="O88" s="46">
        <v>4</v>
      </c>
      <c r="P88" s="34">
        <v>4</v>
      </c>
      <c r="Q88" s="34">
        <v>6</v>
      </c>
      <c r="R88" s="34">
        <f t="shared" si="16"/>
        <v>14</v>
      </c>
      <c r="S88" s="34" t="str">
        <f t="shared" si="11"/>
        <v>M</v>
      </c>
      <c r="T88" s="34">
        <v>6</v>
      </c>
      <c r="U88" s="34">
        <f t="shared" si="12"/>
        <v>84</v>
      </c>
      <c r="V88" s="33" t="str">
        <f t="shared" si="13"/>
        <v>BAJO</v>
      </c>
      <c r="W88" s="34"/>
      <c r="X88" s="34"/>
      <c r="Y88" s="34"/>
      <c r="Z88" s="34" t="s">
        <v>2</v>
      </c>
      <c r="AA88" s="34"/>
      <c r="AB88" s="34" t="s">
        <v>77</v>
      </c>
      <c r="AC88" s="36" t="s">
        <v>0</v>
      </c>
    </row>
    <row r="89" spans="1:29" ht="54" x14ac:dyDescent="0.3">
      <c r="A89" s="229"/>
      <c r="B89" s="236"/>
      <c r="C89" s="231"/>
      <c r="D89" s="231"/>
      <c r="E89" s="231"/>
      <c r="F89" s="34" t="s">
        <v>76</v>
      </c>
      <c r="G89" s="199" t="s">
        <v>75</v>
      </c>
      <c r="H89" s="200"/>
      <c r="I89" s="32">
        <v>16</v>
      </c>
      <c r="J89" s="32">
        <v>0</v>
      </c>
      <c r="K89" s="34">
        <f t="shared" si="14"/>
        <v>16</v>
      </c>
      <c r="L89" s="34">
        <v>8</v>
      </c>
      <c r="M89" s="34" t="s">
        <v>10</v>
      </c>
      <c r="N89" s="34" t="s">
        <v>72</v>
      </c>
      <c r="O89" s="34">
        <v>4</v>
      </c>
      <c r="P89" s="34">
        <v>6</v>
      </c>
      <c r="Q89" s="34">
        <v>4</v>
      </c>
      <c r="R89" s="34">
        <f t="shared" si="16"/>
        <v>14</v>
      </c>
      <c r="S89" s="34" t="str">
        <f t="shared" si="11"/>
        <v>M</v>
      </c>
      <c r="T89" s="34">
        <v>4</v>
      </c>
      <c r="U89" s="34">
        <f t="shared" si="12"/>
        <v>56</v>
      </c>
      <c r="V89" s="33" t="str">
        <f t="shared" si="13"/>
        <v>BAJO</v>
      </c>
      <c r="W89" s="34"/>
      <c r="X89" s="34"/>
      <c r="Y89" s="34"/>
      <c r="Z89" s="34" t="s">
        <v>2</v>
      </c>
      <c r="AA89" s="34"/>
      <c r="AB89" s="34" t="s">
        <v>8</v>
      </c>
      <c r="AC89" s="36" t="s">
        <v>0</v>
      </c>
    </row>
    <row r="90" spans="1:29" ht="81" x14ac:dyDescent="0.3">
      <c r="A90" s="230"/>
      <c r="B90" s="233"/>
      <c r="C90" s="231"/>
      <c r="D90" s="231"/>
      <c r="E90" s="231"/>
      <c r="F90" s="59" t="s">
        <v>74</v>
      </c>
      <c r="G90" s="199" t="s">
        <v>73</v>
      </c>
      <c r="H90" s="200"/>
      <c r="I90" s="32">
        <v>16</v>
      </c>
      <c r="J90" s="32">
        <v>0</v>
      </c>
      <c r="K90" s="34">
        <f t="shared" si="14"/>
        <v>16</v>
      </c>
      <c r="L90" s="34">
        <v>8</v>
      </c>
      <c r="M90" s="34" t="s">
        <v>10</v>
      </c>
      <c r="N90" s="34" t="s">
        <v>72</v>
      </c>
      <c r="O90" s="46">
        <v>4</v>
      </c>
      <c r="P90" s="34">
        <v>6</v>
      </c>
      <c r="Q90" s="34">
        <v>4</v>
      </c>
      <c r="R90" s="34">
        <f t="shared" si="16"/>
        <v>14</v>
      </c>
      <c r="S90" s="34" t="str">
        <f t="shared" si="11"/>
        <v>M</v>
      </c>
      <c r="T90" s="34">
        <v>4</v>
      </c>
      <c r="U90" s="34">
        <f t="shared" si="12"/>
        <v>56</v>
      </c>
      <c r="V90" s="33" t="str">
        <f t="shared" si="13"/>
        <v>BAJO</v>
      </c>
      <c r="W90" s="34"/>
      <c r="X90" s="34"/>
      <c r="Y90" s="34"/>
      <c r="Z90" s="34" t="s">
        <v>2</v>
      </c>
      <c r="AA90" s="34"/>
      <c r="AB90" s="34" t="s">
        <v>71</v>
      </c>
      <c r="AC90" s="36" t="s">
        <v>0</v>
      </c>
    </row>
    <row r="91" spans="1:29" ht="40.5" x14ac:dyDescent="0.3">
      <c r="A91" s="229" t="s">
        <v>70</v>
      </c>
      <c r="B91" s="229" t="s">
        <v>70</v>
      </c>
      <c r="C91" s="229" t="s">
        <v>2</v>
      </c>
      <c r="D91" s="229"/>
      <c r="E91" s="229" t="s">
        <v>69</v>
      </c>
      <c r="F91" s="34" t="s">
        <v>68</v>
      </c>
      <c r="G91" s="199" t="s">
        <v>67</v>
      </c>
      <c r="H91" s="200"/>
      <c r="I91" s="32">
        <v>16</v>
      </c>
      <c r="J91" s="32">
        <v>0</v>
      </c>
      <c r="K91" s="34">
        <f t="shared" si="14"/>
        <v>16</v>
      </c>
      <c r="L91" s="34"/>
      <c r="M91" s="34" t="s">
        <v>66</v>
      </c>
      <c r="N91" s="31" t="s">
        <v>46</v>
      </c>
      <c r="O91" s="34">
        <v>4</v>
      </c>
      <c r="P91" s="34">
        <v>6</v>
      </c>
      <c r="Q91" s="34">
        <v>4</v>
      </c>
      <c r="R91" s="34">
        <f t="shared" si="16"/>
        <v>14</v>
      </c>
      <c r="S91" s="34" t="str">
        <f t="shared" si="11"/>
        <v>M</v>
      </c>
      <c r="T91" s="34">
        <v>4</v>
      </c>
      <c r="U91" s="34">
        <f t="shared" si="12"/>
        <v>56</v>
      </c>
      <c r="V91" s="33" t="str">
        <f t="shared" si="13"/>
        <v>BAJO</v>
      </c>
      <c r="W91" s="34"/>
      <c r="X91" s="34"/>
      <c r="Y91" s="34"/>
      <c r="Z91" s="34" t="s">
        <v>2</v>
      </c>
      <c r="AA91" s="34"/>
      <c r="AB91" s="31" t="s">
        <v>46</v>
      </c>
      <c r="AC91" s="36" t="s">
        <v>0</v>
      </c>
    </row>
    <row r="92" spans="1:29" ht="40.5" x14ac:dyDescent="0.3">
      <c r="A92" s="229"/>
      <c r="B92" s="229"/>
      <c r="C92" s="229"/>
      <c r="D92" s="229"/>
      <c r="E92" s="229"/>
      <c r="F92" s="34" t="s">
        <v>65</v>
      </c>
      <c r="G92" s="199" t="s">
        <v>64</v>
      </c>
      <c r="H92" s="200"/>
      <c r="I92" s="32">
        <v>16</v>
      </c>
      <c r="J92" s="32">
        <v>0</v>
      </c>
      <c r="K92" s="34">
        <f t="shared" si="14"/>
        <v>16</v>
      </c>
      <c r="L92" s="34"/>
      <c r="M92" s="34" t="s">
        <v>63</v>
      </c>
      <c r="N92" s="34" t="s">
        <v>62</v>
      </c>
      <c r="O92" s="46">
        <v>4</v>
      </c>
      <c r="P92" s="54">
        <v>6</v>
      </c>
      <c r="Q92" s="54">
        <v>4</v>
      </c>
      <c r="R92" s="54">
        <f t="shared" si="16"/>
        <v>14</v>
      </c>
      <c r="S92" s="54" t="str">
        <f t="shared" si="11"/>
        <v>M</v>
      </c>
      <c r="T92" s="54">
        <v>6</v>
      </c>
      <c r="U92" s="34">
        <f t="shared" si="12"/>
        <v>84</v>
      </c>
      <c r="V92" s="33" t="str">
        <f t="shared" si="13"/>
        <v>BAJO</v>
      </c>
      <c r="W92" s="34"/>
      <c r="X92" s="34"/>
      <c r="Y92" s="34" t="s">
        <v>2</v>
      </c>
      <c r="Z92" s="34" t="s">
        <v>2</v>
      </c>
      <c r="AA92" s="34"/>
      <c r="AB92" s="34" t="s">
        <v>62</v>
      </c>
      <c r="AC92" s="36" t="s">
        <v>0</v>
      </c>
    </row>
    <row r="93" spans="1:29" ht="40.5" x14ac:dyDescent="0.3">
      <c r="A93" s="229"/>
      <c r="B93" s="229"/>
      <c r="C93" s="229"/>
      <c r="D93" s="229"/>
      <c r="E93" s="229" t="s">
        <v>23</v>
      </c>
      <c r="F93" s="34" t="s">
        <v>22</v>
      </c>
      <c r="G93" s="199" t="s">
        <v>21</v>
      </c>
      <c r="H93" s="200"/>
      <c r="I93" s="32">
        <v>16</v>
      </c>
      <c r="J93" s="32">
        <v>0</v>
      </c>
      <c r="K93" s="34">
        <f t="shared" si="14"/>
        <v>16</v>
      </c>
      <c r="L93" s="34"/>
      <c r="M93" s="34" t="s">
        <v>17</v>
      </c>
      <c r="N93" s="229" t="s">
        <v>61</v>
      </c>
      <c r="O93" s="34">
        <v>4</v>
      </c>
      <c r="P93" s="34">
        <v>6</v>
      </c>
      <c r="Q93" s="34">
        <v>4</v>
      </c>
      <c r="R93" s="34">
        <f t="shared" si="16"/>
        <v>14</v>
      </c>
      <c r="S93" s="34" t="str">
        <f t="shared" si="11"/>
        <v>M</v>
      </c>
      <c r="T93" s="34">
        <v>6</v>
      </c>
      <c r="U93" s="34">
        <f t="shared" si="12"/>
        <v>84</v>
      </c>
      <c r="V93" s="33" t="str">
        <f t="shared" si="13"/>
        <v>BAJO</v>
      </c>
      <c r="W93" s="34"/>
      <c r="X93" s="34"/>
      <c r="Y93" s="34" t="s">
        <v>2</v>
      </c>
      <c r="Z93" s="34" t="s">
        <v>2</v>
      </c>
      <c r="AA93" s="34"/>
      <c r="AB93" s="229" t="s">
        <v>61</v>
      </c>
      <c r="AC93" s="36" t="s">
        <v>0</v>
      </c>
    </row>
    <row r="94" spans="1:29" ht="40.5" x14ac:dyDescent="0.3">
      <c r="A94" s="229"/>
      <c r="B94" s="229"/>
      <c r="C94" s="229"/>
      <c r="D94" s="229"/>
      <c r="E94" s="229"/>
      <c r="F94" s="34" t="s">
        <v>19</v>
      </c>
      <c r="G94" s="199" t="s">
        <v>18</v>
      </c>
      <c r="H94" s="200"/>
      <c r="I94" s="32">
        <v>16</v>
      </c>
      <c r="J94" s="32">
        <v>0</v>
      </c>
      <c r="K94" s="34">
        <f t="shared" si="14"/>
        <v>16</v>
      </c>
      <c r="L94" s="34"/>
      <c r="M94" s="34" t="s">
        <v>17</v>
      </c>
      <c r="N94" s="229"/>
      <c r="O94" s="46">
        <v>4</v>
      </c>
      <c r="P94" s="34">
        <v>6</v>
      </c>
      <c r="Q94" s="34">
        <v>4</v>
      </c>
      <c r="R94" s="34">
        <f t="shared" si="16"/>
        <v>14</v>
      </c>
      <c r="S94" s="34" t="str">
        <f t="shared" si="11"/>
        <v>M</v>
      </c>
      <c r="T94" s="34">
        <v>6</v>
      </c>
      <c r="U94" s="34">
        <f t="shared" si="12"/>
        <v>84</v>
      </c>
      <c r="V94" s="33" t="str">
        <f t="shared" si="13"/>
        <v>BAJO</v>
      </c>
      <c r="W94" s="34"/>
      <c r="X94" s="34"/>
      <c r="Y94" s="34" t="s">
        <v>2</v>
      </c>
      <c r="Z94" s="34" t="s">
        <v>2</v>
      </c>
      <c r="AA94" s="34"/>
      <c r="AB94" s="229"/>
      <c r="AC94" s="36" t="s">
        <v>0</v>
      </c>
    </row>
    <row r="95" spans="1:29" ht="67.5" x14ac:dyDescent="0.3">
      <c r="A95" s="229"/>
      <c r="B95" s="229"/>
      <c r="C95" s="229"/>
      <c r="D95" s="229"/>
      <c r="E95" s="229"/>
      <c r="F95" s="34" t="s">
        <v>60</v>
      </c>
      <c r="G95" s="199" t="s">
        <v>59</v>
      </c>
      <c r="H95" s="200"/>
      <c r="I95" s="32">
        <v>16</v>
      </c>
      <c r="J95" s="32">
        <v>0</v>
      </c>
      <c r="K95" s="34">
        <f t="shared" si="14"/>
        <v>16</v>
      </c>
      <c r="L95" s="34"/>
      <c r="M95" s="34" t="s">
        <v>17</v>
      </c>
      <c r="N95" s="34" t="s">
        <v>58</v>
      </c>
      <c r="O95" s="34">
        <v>4</v>
      </c>
      <c r="P95" s="34">
        <v>6</v>
      </c>
      <c r="Q95" s="34">
        <v>4</v>
      </c>
      <c r="R95" s="34">
        <f t="shared" si="16"/>
        <v>14</v>
      </c>
      <c r="S95" s="34" t="str">
        <f t="shared" si="11"/>
        <v>M</v>
      </c>
      <c r="T95" s="34">
        <v>4</v>
      </c>
      <c r="U95" s="34">
        <f t="shared" si="12"/>
        <v>56</v>
      </c>
      <c r="V95" s="33" t="str">
        <f t="shared" si="13"/>
        <v>BAJO</v>
      </c>
      <c r="W95" s="34"/>
      <c r="X95" s="34"/>
      <c r="Y95" s="34"/>
      <c r="Z95" s="34" t="s">
        <v>2</v>
      </c>
      <c r="AA95" s="34"/>
      <c r="AB95" s="34" t="s">
        <v>58</v>
      </c>
      <c r="AC95" s="36" t="s">
        <v>0</v>
      </c>
    </row>
    <row r="96" spans="1:29" ht="54" x14ac:dyDescent="0.3">
      <c r="A96" s="229"/>
      <c r="B96" s="229"/>
      <c r="C96" s="229"/>
      <c r="D96" s="229"/>
      <c r="E96" s="229"/>
      <c r="F96" s="34" t="s">
        <v>16</v>
      </c>
      <c r="G96" s="199" t="s">
        <v>15</v>
      </c>
      <c r="H96" s="200"/>
      <c r="I96" s="32">
        <v>16</v>
      </c>
      <c r="J96" s="32">
        <v>0</v>
      </c>
      <c r="K96" s="34">
        <f t="shared" si="14"/>
        <v>16</v>
      </c>
      <c r="L96" s="34"/>
      <c r="M96" s="34" t="s">
        <v>10</v>
      </c>
      <c r="N96" s="34" t="s">
        <v>57</v>
      </c>
      <c r="O96" s="46">
        <v>4</v>
      </c>
      <c r="P96" s="34">
        <v>4</v>
      </c>
      <c r="Q96" s="34">
        <v>4</v>
      </c>
      <c r="R96" s="34">
        <f t="shared" si="16"/>
        <v>12</v>
      </c>
      <c r="S96" s="34" t="str">
        <f t="shared" si="11"/>
        <v>B</v>
      </c>
      <c r="T96" s="34">
        <v>4</v>
      </c>
      <c r="U96" s="34">
        <f t="shared" si="12"/>
        <v>48</v>
      </c>
      <c r="V96" s="33" t="str">
        <f t="shared" si="13"/>
        <v>BAJO</v>
      </c>
      <c r="W96" s="34"/>
      <c r="X96" s="34"/>
      <c r="Y96" s="34"/>
      <c r="Z96" s="34" t="s">
        <v>2</v>
      </c>
      <c r="AA96" s="34"/>
      <c r="AB96" s="34" t="s">
        <v>57</v>
      </c>
      <c r="AC96" s="36" t="s">
        <v>0</v>
      </c>
    </row>
    <row r="97" spans="1:29" ht="54" x14ac:dyDescent="0.3">
      <c r="A97" s="229"/>
      <c r="B97" s="229"/>
      <c r="C97" s="229"/>
      <c r="D97" s="229"/>
      <c r="E97" s="229"/>
      <c r="F97" s="34" t="s">
        <v>14</v>
      </c>
      <c r="G97" s="199" t="s">
        <v>13</v>
      </c>
      <c r="H97" s="200"/>
      <c r="I97" s="32">
        <v>16</v>
      </c>
      <c r="J97" s="32">
        <v>0</v>
      </c>
      <c r="K97" s="34">
        <f t="shared" si="14"/>
        <v>16</v>
      </c>
      <c r="L97" s="34"/>
      <c r="M97" s="34" t="s">
        <v>10</v>
      </c>
      <c r="N97" s="34" t="s">
        <v>56</v>
      </c>
      <c r="O97" s="34">
        <v>4</v>
      </c>
      <c r="P97" s="34">
        <v>4</v>
      </c>
      <c r="Q97" s="34">
        <v>4</v>
      </c>
      <c r="R97" s="34">
        <f t="shared" si="16"/>
        <v>12</v>
      </c>
      <c r="S97" s="34" t="str">
        <f t="shared" si="11"/>
        <v>B</v>
      </c>
      <c r="T97" s="34">
        <v>4</v>
      </c>
      <c r="U97" s="34">
        <f t="shared" si="12"/>
        <v>48</v>
      </c>
      <c r="V97" s="33" t="str">
        <f t="shared" si="13"/>
        <v>BAJO</v>
      </c>
      <c r="W97" s="34"/>
      <c r="X97" s="34"/>
      <c r="Y97" s="34"/>
      <c r="Z97" s="34" t="s">
        <v>2</v>
      </c>
      <c r="AA97" s="34"/>
      <c r="AB97" s="34" t="s">
        <v>56</v>
      </c>
      <c r="AC97" s="36" t="s">
        <v>0</v>
      </c>
    </row>
    <row r="98" spans="1:29" ht="54" x14ac:dyDescent="0.3">
      <c r="A98" s="229"/>
      <c r="B98" s="229"/>
      <c r="C98" s="229"/>
      <c r="D98" s="229"/>
      <c r="E98" s="229"/>
      <c r="F98" s="34" t="s">
        <v>12</v>
      </c>
      <c r="G98" s="199" t="s">
        <v>11</v>
      </c>
      <c r="H98" s="200"/>
      <c r="I98" s="32">
        <v>16</v>
      </c>
      <c r="J98" s="32">
        <v>0</v>
      </c>
      <c r="K98" s="34">
        <f t="shared" si="14"/>
        <v>16</v>
      </c>
      <c r="L98" s="34"/>
      <c r="M98" s="34" t="s">
        <v>10</v>
      </c>
      <c r="N98" s="34" t="s">
        <v>56</v>
      </c>
      <c r="O98" s="46">
        <v>4</v>
      </c>
      <c r="P98" s="34">
        <v>4</v>
      </c>
      <c r="Q98" s="34">
        <v>4</v>
      </c>
      <c r="R98" s="34">
        <f t="shared" si="16"/>
        <v>12</v>
      </c>
      <c r="S98" s="34" t="str">
        <f t="shared" si="11"/>
        <v>B</v>
      </c>
      <c r="T98" s="34">
        <v>4</v>
      </c>
      <c r="U98" s="34">
        <f t="shared" si="12"/>
        <v>48</v>
      </c>
      <c r="V98" s="33" t="str">
        <f t="shared" si="13"/>
        <v>BAJO</v>
      </c>
      <c r="W98" s="34"/>
      <c r="X98" s="34"/>
      <c r="Y98" s="34"/>
      <c r="Z98" s="34" t="s">
        <v>2</v>
      </c>
      <c r="AA98" s="34"/>
      <c r="AB98" s="34" t="s">
        <v>56</v>
      </c>
      <c r="AC98" s="36" t="s">
        <v>0</v>
      </c>
    </row>
    <row r="99" spans="1:29" ht="54" x14ac:dyDescent="0.3">
      <c r="A99" s="229"/>
      <c r="B99" s="229"/>
      <c r="C99" s="229"/>
      <c r="D99" s="229"/>
      <c r="E99" s="34" t="s">
        <v>55</v>
      </c>
      <c r="F99" s="34" t="s">
        <v>54</v>
      </c>
      <c r="G99" s="199" t="s">
        <v>53</v>
      </c>
      <c r="H99" s="200"/>
      <c r="I99" s="32">
        <v>16</v>
      </c>
      <c r="J99" s="32">
        <v>0</v>
      </c>
      <c r="K99" s="34">
        <f t="shared" si="14"/>
        <v>16</v>
      </c>
      <c r="L99" s="34"/>
      <c r="M99" s="34" t="s">
        <v>4</v>
      </c>
      <c r="N99" s="34" t="s">
        <v>52</v>
      </c>
      <c r="O99" s="34">
        <v>4</v>
      </c>
      <c r="P99" s="34">
        <v>2</v>
      </c>
      <c r="Q99" s="34">
        <v>4</v>
      </c>
      <c r="R99" s="34">
        <f t="shared" si="16"/>
        <v>10</v>
      </c>
      <c r="S99" s="34" t="str">
        <f t="shared" si="11"/>
        <v>B</v>
      </c>
      <c r="T99" s="34">
        <v>10</v>
      </c>
      <c r="U99" s="34">
        <f t="shared" si="12"/>
        <v>100</v>
      </c>
      <c r="V99" s="33" t="str">
        <f t="shared" si="13"/>
        <v>MEDIO</v>
      </c>
      <c r="W99" s="34"/>
      <c r="X99" s="34"/>
      <c r="Y99" s="34"/>
      <c r="Z99" s="34" t="s">
        <v>2</v>
      </c>
      <c r="AA99" s="34"/>
      <c r="AB99" s="34" t="s">
        <v>355</v>
      </c>
      <c r="AC99" s="36" t="s">
        <v>0</v>
      </c>
    </row>
    <row r="100" spans="1:29" ht="40.5" x14ac:dyDescent="0.3">
      <c r="A100" s="229"/>
      <c r="B100" s="229"/>
      <c r="C100" s="229"/>
      <c r="D100" s="229"/>
      <c r="E100" s="34" t="s">
        <v>7</v>
      </c>
      <c r="F100" s="34" t="s">
        <v>6</v>
      </c>
      <c r="G100" s="199" t="s">
        <v>5</v>
      </c>
      <c r="H100" s="200"/>
      <c r="I100" s="32">
        <v>16</v>
      </c>
      <c r="J100" s="32">
        <v>0</v>
      </c>
      <c r="K100" s="34">
        <f t="shared" si="14"/>
        <v>16</v>
      </c>
      <c r="L100" s="34"/>
      <c r="M100" s="34" t="s">
        <v>4</v>
      </c>
      <c r="N100" s="34" t="s">
        <v>50</v>
      </c>
      <c r="O100" s="46">
        <v>4</v>
      </c>
      <c r="P100" s="34">
        <v>4</v>
      </c>
      <c r="Q100" s="34">
        <v>4</v>
      </c>
      <c r="R100" s="34">
        <f t="shared" si="16"/>
        <v>12</v>
      </c>
      <c r="S100" s="34" t="str">
        <f t="shared" ref="S100:S112" si="17">IF(R100&lt;=12,"B",(IF(R100&lt;=18,"M",(IF(R100&lt;=24,"A",(IF(R100&lt;=30,"MA")))))))</f>
        <v>B</v>
      </c>
      <c r="T100" s="34">
        <v>6</v>
      </c>
      <c r="U100" s="34">
        <f t="shared" ref="U100:U112" si="18">T100*R100</f>
        <v>72</v>
      </c>
      <c r="V100" s="33" t="str">
        <f t="shared" ref="V100:V112" si="19">IF(U100&lt;=84,"BAJO",(IF(U100&lt;=156,"MEDIO",(IF(U100&lt;=228,"ALTO",(IF(U100&lt;=300,"MUY ALTO")))))))</f>
        <v>BAJO</v>
      </c>
      <c r="W100" s="34"/>
      <c r="X100" s="34"/>
      <c r="Y100" s="34"/>
      <c r="Z100" s="34" t="s">
        <v>2</v>
      </c>
      <c r="AA100" s="34"/>
      <c r="AB100" s="34" t="s">
        <v>50</v>
      </c>
      <c r="AC100" s="36" t="s">
        <v>0</v>
      </c>
    </row>
    <row r="101" spans="1:29" ht="54" x14ac:dyDescent="0.3">
      <c r="A101" s="229"/>
      <c r="B101" s="229"/>
      <c r="C101" s="229"/>
      <c r="D101" s="229"/>
      <c r="E101" s="229" t="s">
        <v>49</v>
      </c>
      <c r="F101" s="34" t="s">
        <v>48</v>
      </c>
      <c r="G101" s="199" t="s">
        <v>47</v>
      </c>
      <c r="H101" s="200"/>
      <c r="I101" s="32">
        <v>16</v>
      </c>
      <c r="J101" s="32">
        <v>0</v>
      </c>
      <c r="K101" s="34">
        <f t="shared" si="14"/>
        <v>16</v>
      </c>
      <c r="L101" s="34"/>
      <c r="M101" s="34" t="s">
        <v>43</v>
      </c>
      <c r="N101" s="34" t="s">
        <v>46</v>
      </c>
      <c r="O101" s="34">
        <v>4</v>
      </c>
      <c r="P101" s="34">
        <v>4</v>
      </c>
      <c r="Q101" s="34">
        <v>4</v>
      </c>
      <c r="R101" s="34">
        <f t="shared" si="16"/>
        <v>12</v>
      </c>
      <c r="S101" s="34" t="str">
        <f t="shared" si="17"/>
        <v>B</v>
      </c>
      <c r="T101" s="34">
        <v>4</v>
      </c>
      <c r="U101" s="34">
        <f t="shared" si="18"/>
        <v>48</v>
      </c>
      <c r="V101" s="33" t="str">
        <f t="shared" si="19"/>
        <v>BAJO</v>
      </c>
      <c r="W101" s="34"/>
      <c r="X101" s="34"/>
      <c r="Y101" s="34"/>
      <c r="Z101" s="34" t="s">
        <v>2</v>
      </c>
      <c r="AA101" s="34"/>
      <c r="AB101" s="34" t="s">
        <v>46</v>
      </c>
      <c r="AC101" s="36" t="s">
        <v>0</v>
      </c>
    </row>
    <row r="102" spans="1:29" ht="54" x14ac:dyDescent="0.3">
      <c r="A102" s="229"/>
      <c r="B102" s="229"/>
      <c r="C102" s="229"/>
      <c r="D102" s="229"/>
      <c r="E102" s="229"/>
      <c r="F102" s="34" t="s">
        <v>45</v>
      </c>
      <c r="G102" s="199" t="s">
        <v>44</v>
      </c>
      <c r="H102" s="200"/>
      <c r="I102" s="32">
        <v>16</v>
      </c>
      <c r="J102" s="32">
        <v>0</v>
      </c>
      <c r="K102" s="34">
        <f t="shared" si="14"/>
        <v>16</v>
      </c>
      <c r="L102" s="34"/>
      <c r="M102" s="34" t="s">
        <v>43</v>
      </c>
      <c r="N102" s="34" t="s">
        <v>42</v>
      </c>
      <c r="O102" s="46">
        <v>4</v>
      </c>
      <c r="P102" s="34">
        <v>4</v>
      </c>
      <c r="Q102" s="34">
        <v>4</v>
      </c>
      <c r="R102" s="34">
        <f t="shared" si="16"/>
        <v>12</v>
      </c>
      <c r="S102" s="34" t="str">
        <f t="shared" si="17"/>
        <v>B</v>
      </c>
      <c r="T102" s="34">
        <v>6</v>
      </c>
      <c r="U102" s="34">
        <f t="shared" si="18"/>
        <v>72</v>
      </c>
      <c r="V102" s="33" t="str">
        <f t="shared" si="19"/>
        <v>BAJO</v>
      </c>
      <c r="W102" s="34"/>
      <c r="X102" s="34"/>
      <c r="Y102" s="34"/>
      <c r="Z102" s="34" t="s">
        <v>2</v>
      </c>
      <c r="AA102" s="34"/>
      <c r="AB102" s="34" t="s">
        <v>42</v>
      </c>
      <c r="AC102" s="36" t="s">
        <v>0</v>
      </c>
    </row>
    <row r="103" spans="1:29" ht="27" x14ac:dyDescent="0.3">
      <c r="A103" s="229"/>
      <c r="B103" s="229"/>
      <c r="C103" s="229"/>
      <c r="D103" s="229"/>
      <c r="E103" s="229" t="s">
        <v>41</v>
      </c>
      <c r="F103" s="34" t="s">
        <v>40</v>
      </c>
      <c r="G103" s="199" t="s">
        <v>39</v>
      </c>
      <c r="H103" s="200"/>
      <c r="I103" s="32">
        <v>16</v>
      </c>
      <c r="J103" s="32">
        <v>0</v>
      </c>
      <c r="K103" s="34">
        <f t="shared" si="14"/>
        <v>16</v>
      </c>
      <c r="L103" s="34"/>
      <c r="M103" s="34" t="s">
        <v>35</v>
      </c>
      <c r="N103" s="229" t="s">
        <v>38</v>
      </c>
      <c r="O103" s="34">
        <v>4</v>
      </c>
      <c r="P103" s="34">
        <v>4</v>
      </c>
      <c r="Q103" s="34">
        <v>4</v>
      </c>
      <c r="R103" s="34">
        <f t="shared" si="16"/>
        <v>12</v>
      </c>
      <c r="S103" s="34" t="str">
        <f t="shared" si="17"/>
        <v>B</v>
      </c>
      <c r="T103" s="34">
        <v>6</v>
      </c>
      <c r="U103" s="34">
        <f t="shared" si="18"/>
        <v>72</v>
      </c>
      <c r="V103" s="33" t="str">
        <f t="shared" si="19"/>
        <v>BAJO</v>
      </c>
      <c r="W103" s="34"/>
      <c r="X103" s="34"/>
      <c r="Y103" s="34"/>
      <c r="Z103" s="34" t="s">
        <v>2</v>
      </c>
      <c r="AA103" s="34"/>
      <c r="AB103" s="229" t="s">
        <v>38</v>
      </c>
      <c r="AC103" s="36" t="s">
        <v>0</v>
      </c>
    </row>
    <row r="104" spans="1:29" ht="27" x14ac:dyDescent="0.3">
      <c r="A104" s="229"/>
      <c r="B104" s="229"/>
      <c r="C104" s="229"/>
      <c r="D104" s="229"/>
      <c r="E104" s="229"/>
      <c r="F104" s="34" t="s">
        <v>37</v>
      </c>
      <c r="G104" s="199" t="s">
        <v>36</v>
      </c>
      <c r="H104" s="200"/>
      <c r="I104" s="32">
        <v>16</v>
      </c>
      <c r="J104" s="32">
        <v>0</v>
      </c>
      <c r="K104" s="34">
        <f t="shared" si="14"/>
        <v>16</v>
      </c>
      <c r="L104" s="34"/>
      <c r="M104" s="34" t="s">
        <v>35</v>
      </c>
      <c r="N104" s="229"/>
      <c r="O104" s="46">
        <v>4</v>
      </c>
      <c r="P104" s="34">
        <v>4</v>
      </c>
      <c r="Q104" s="34">
        <v>4</v>
      </c>
      <c r="R104" s="34">
        <f t="shared" si="16"/>
        <v>12</v>
      </c>
      <c r="S104" s="34" t="str">
        <f t="shared" si="17"/>
        <v>B</v>
      </c>
      <c r="T104" s="34">
        <v>4</v>
      </c>
      <c r="U104" s="34">
        <f t="shared" si="18"/>
        <v>48</v>
      </c>
      <c r="V104" s="33" t="str">
        <f t="shared" si="19"/>
        <v>BAJO</v>
      </c>
      <c r="W104" s="34"/>
      <c r="X104" s="34"/>
      <c r="Y104" s="34"/>
      <c r="Z104" s="34" t="s">
        <v>2</v>
      </c>
      <c r="AA104" s="34"/>
      <c r="AB104" s="229"/>
      <c r="AC104" s="36" t="s">
        <v>0</v>
      </c>
    </row>
    <row r="105" spans="1:29" ht="67.5" x14ac:dyDescent="0.3">
      <c r="A105" s="233" t="s">
        <v>351</v>
      </c>
      <c r="B105" s="230" t="s">
        <v>34</v>
      </c>
      <c r="C105" s="230" t="s">
        <v>2</v>
      </c>
      <c r="D105" s="230"/>
      <c r="E105" s="34" t="s">
        <v>33</v>
      </c>
      <c r="F105" s="34" t="s">
        <v>32</v>
      </c>
      <c r="G105" s="199" t="s">
        <v>31</v>
      </c>
      <c r="H105" s="200"/>
      <c r="I105" s="32">
        <v>16</v>
      </c>
      <c r="J105" s="32">
        <v>0</v>
      </c>
      <c r="K105" s="34">
        <f t="shared" si="14"/>
        <v>16</v>
      </c>
      <c r="L105" s="34"/>
      <c r="M105" s="34" t="s">
        <v>30</v>
      </c>
      <c r="N105" s="34" t="s">
        <v>29</v>
      </c>
      <c r="O105" s="34">
        <v>4</v>
      </c>
      <c r="P105" s="34">
        <v>6</v>
      </c>
      <c r="Q105" s="34">
        <v>4</v>
      </c>
      <c r="R105" s="34">
        <f t="shared" si="16"/>
        <v>14</v>
      </c>
      <c r="S105" s="34" t="str">
        <f t="shared" si="17"/>
        <v>M</v>
      </c>
      <c r="T105" s="34">
        <v>4</v>
      </c>
      <c r="U105" s="34">
        <f t="shared" si="18"/>
        <v>56</v>
      </c>
      <c r="V105" s="33" t="str">
        <f t="shared" si="19"/>
        <v>BAJO</v>
      </c>
      <c r="W105" s="34"/>
      <c r="X105" s="34"/>
      <c r="Y105" s="34"/>
      <c r="Z105" s="34" t="s">
        <v>2</v>
      </c>
      <c r="AA105" s="34"/>
      <c r="AB105" s="34" t="s">
        <v>29</v>
      </c>
      <c r="AC105" s="36" t="s">
        <v>0</v>
      </c>
    </row>
    <row r="106" spans="1:29" ht="81" x14ac:dyDescent="0.3">
      <c r="A106" s="234"/>
      <c r="B106" s="231"/>
      <c r="C106" s="231"/>
      <c r="D106" s="231"/>
      <c r="E106" s="50" t="s">
        <v>28</v>
      </c>
      <c r="F106" s="50" t="s">
        <v>27</v>
      </c>
      <c r="G106" s="199" t="s">
        <v>26</v>
      </c>
      <c r="H106" s="200"/>
      <c r="I106" s="32">
        <v>16</v>
      </c>
      <c r="J106" s="32">
        <v>0</v>
      </c>
      <c r="K106" s="34">
        <f t="shared" si="14"/>
        <v>16</v>
      </c>
      <c r="L106" s="34"/>
      <c r="M106" s="32" t="s">
        <v>126</v>
      </c>
      <c r="N106" s="31" t="s">
        <v>24</v>
      </c>
      <c r="O106" s="46">
        <v>4</v>
      </c>
      <c r="P106" s="34">
        <v>6</v>
      </c>
      <c r="Q106" s="34">
        <v>4</v>
      </c>
      <c r="R106" s="32">
        <f>P106+O106+Q106</f>
        <v>14</v>
      </c>
      <c r="S106" s="32" t="str">
        <f t="shared" si="17"/>
        <v>M</v>
      </c>
      <c r="T106" s="32">
        <v>10</v>
      </c>
      <c r="U106" s="32">
        <f t="shared" si="18"/>
        <v>140</v>
      </c>
      <c r="V106" s="33" t="str">
        <f t="shared" si="19"/>
        <v>MEDIO</v>
      </c>
      <c r="W106" s="34"/>
      <c r="X106" s="34"/>
      <c r="Y106" s="34" t="s">
        <v>25</v>
      </c>
      <c r="Z106" s="34" t="s">
        <v>25</v>
      </c>
      <c r="AA106" s="34"/>
      <c r="AB106" s="35" t="s">
        <v>354</v>
      </c>
      <c r="AC106" s="36" t="s">
        <v>0</v>
      </c>
    </row>
    <row r="107" spans="1:29" ht="40.5" x14ac:dyDescent="0.3">
      <c r="A107" s="234"/>
      <c r="B107" s="231"/>
      <c r="C107" s="231"/>
      <c r="D107" s="231"/>
      <c r="E107" s="229" t="s">
        <v>23</v>
      </c>
      <c r="F107" s="34" t="s">
        <v>22</v>
      </c>
      <c r="G107" s="199" t="s">
        <v>21</v>
      </c>
      <c r="H107" s="200"/>
      <c r="I107" s="32">
        <v>16</v>
      </c>
      <c r="J107" s="32">
        <v>0</v>
      </c>
      <c r="K107" s="34">
        <f t="shared" si="14"/>
        <v>16</v>
      </c>
      <c r="L107" s="34"/>
      <c r="M107" s="34" t="s">
        <v>17</v>
      </c>
      <c r="N107" s="229" t="s">
        <v>20</v>
      </c>
      <c r="O107" s="34">
        <v>4</v>
      </c>
      <c r="P107" s="34">
        <v>6</v>
      </c>
      <c r="Q107" s="34">
        <v>4</v>
      </c>
      <c r="R107" s="34">
        <f t="shared" ref="R107:R112" si="20">O107+P107+Q107</f>
        <v>14</v>
      </c>
      <c r="S107" s="34" t="str">
        <f t="shared" si="17"/>
        <v>M</v>
      </c>
      <c r="T107" s="34">
        <v>6</v>
      </c>
      <c r="U107" s="34">
        <f t="shared" si="18"/>
        <v>84</v>
      </c>
      <c r="V107" s="34" t="str">
        <f t="shared" si="19"/>
        <v>BAJO</v>
      </c>
      <c r="W107" s="34"/>
      <c r="X107" s="34"/>
      <c r="Y107" s="34" t="s">
        <v>2</v>
      </c>
      <c r="Z107" s="34" t="s">
        <v>2</v>
      </c>
      <c r="AA107" s="34"/>
      <c r="AB107" s="229" t="s">
        <v>20</v>
      </c>
      <c r="AC107" s="36" t="s">
        <v>0</v>
      </c>
    </row>
    <row r="108" spans="1:29" ht="40.5" x14ac:dyDescent="0.3">
      <c r="A108" s="234"/>
      <c r="B108" s="231"/>
      <c r="C108" s="231"/>
      <c r="D108" s="231"/>
      <c r="E108" s="229"/>
      <c r="F108" s="34" t="s">
        <v>19</v>
      </c>
      <c r="G108" s="199" t="s">
        <v>18</v>
      </c>
      <c r="H108" s="200"/>
      <c r="I108" s="32">
        <v>16</v>
      </c>
      <c r="J108" s="32">
        <v>0</v>
      </c>
      <c r="K108" s="34">
        <f t="shared" si="14"/>
        <v>16</v>
      </c>
      <c r="L108" s="34"/>
      <c r="M108" s="34" t="s">
        <v>17</v>
      </c>
      <c r="N108" s="229"/>
      <c r="O108" s="46">
        <v>4</v>
      </c>
      <c r="P108" s="34">
        <v>6</v>
      </c>
      <c r="Q108" s="34">
        <v>4</v>
      </c>
      <c r="R108" s="34">
        <f t="shared" si="20"/>
        <v>14</v>
      </c>
      <c r="S108" s="34" t="str">
        <f t="shared" si="17"/>
        <v>M</v>
      </c>
      <c r="T108" s="34">
        <v>6</v>
      </c>
      <c r="U108" s="34">
        <f t="shared" si="18"/>
        <v>84</v>
      </c>
      <c r="V108" s="34" t="str">
        <f t="shared" si="19"/>
        <v>BAJO</v>
      </c>
      <c r="W108" s="34"/>
      <c r="X108" s="34"/>
      <c r="Y108" s="34" t="s">
        <v>2</v>
      </c>
      <c r="Z108" s="34" t="s">
        <v>2</v>
      </c>
      <c r="AA108" s="34"/>
      <c r="AB108" s="229"/>
      <c r="AC108" s="36" t="s">
        <v>0</v>
      </c>
    </row>
    <row r="109" spans="1:29" ht="54" x14ac:dyDescent="0.3">
      <c r="A109" s="234"/>
      <c r="B109" s="231"/>
      <c r="C109" s="231"/>
      <c r="D109" s="231"/>
      <c r="E109" s="229"/>
      <c r="F109" s="34" t="s">
        <v>16</v>
      </c>
      <c r="G109" s="199" t="s">
        <v>15</v>
      </c>
      <c r="H109" s="200"/>
      <c r="I109" s="32">
        <v>16</v>
      </c>
      <c r="J109" s="32">
        <v>0</v>
      </c>
      <c r="K109" s="34">
        <f t="shared" si="14"/>
        <v>16</v>
      </c>
      <c r="L109" s="34"/>
      <c r="M109" s="34" t="s">
        <v>10</v>
      </c>
      <c r="N109" s="34" t="s">
        <v>9</v>
      </c>
      <c r="O109" s="34">
        <v>4</v>
      </c>
      <c r="P109" s="34">
        <v>4</v>
      </c>
      <c r="Q109" s="34">
        <v>4</v>
      </c>
      <c r="R109" s="34">
        <f t="shared" si="20"/>
        <v>12</v>
      </c>
      <c r="S109" s="34" t="str">
        <f t="shared" si="17"/>
        <v>B</v>
      </c>
      <c r="T109" s="34">
        <v>4</v>
      </c>
      <c r="U109" s="34">
        <f t="shared" si="18"/>
        <v>48</v>
      </c>
      <c r="V109" s="34" t="str">
        <f t="shared" si="19"/>
        <v>BAJO</v>
      </c>
      <c r="W109" s="34"/>
      <c r="X109" s="34"/>
      <c r="Y109" s="34"/>
      <c r="Z109" s="34" t="s">
        <v>2</v>
      </c>
      <c r="AA109" s="34"/>
      <c r="AB109" s="34" t="s">
        <v>9</v>
      </c>
      <c r="AC109" s="36" t="s">
        <v>0</v>
      </c>
    </row>
    <row r="110" spans="1:29" ht="54" x14ac:dyDescent="0.3">
      <c r="A110" s="234"/>
      <c r="B110" s="231"/>
      <c r="C110" s="231"/>
      <c r="D110" s="231"/>
      <c r="E110" s="229"/>
      <c r="F110" s="34" t="s">
        <v>14</v>
      </c>
      <c r="G110" s="199" t="s">
        <v>13</v>
      </c>
      <c r="H110" s="200"/>
      <c r="I110" s="32">
        <v>16</v>
      </c>
      <c r="J110" s="32">
        <v>0</v>
      </c>
      <c r="K110" s="34">
        <f t="shared" si="14"/>
        <v>16</v>
      </c>
      <c r="L110" s="34"/>
      <c r="M110" s="34" t="s">
        <v>10</v>
      </c>
      <c r="N110" s="34" t="s">
        <v>9</v>
      </c>
      <c r="O110" s="46">
        <v>4</v>
      </c>
      <c r="P110" s="34">
        <v>4</v>
      </c>
      <c r="Q110" s="34">
        <v>4</v>
      </c>
      <c r="R110" s="34">
        <f t="shared" si="20"/>
        <v>12</v>
      </c>
      <c r="S110" s="34" t="str">
        <f t="shared" si="17"/>
        <v>B</v>
      </c>
      <c r="T110" s="34">
        <v>4</v>
      </c>
      <c r="U110" s="34">
        <f t="shared" si="18"/>
        <v>48</v>
      </c>
      <c r="V110" s="34" t="str">
        <f t="shared" si="19"/>
        <v>BAJO</v>
      </c>
      <c r="W110" s="34"/>
      <c r="X110" s="34"/>
      <c r="Y110" s="34"/>
      <c r="Z110" s="34" t="s">
        <v>2</v>
      </c>
      <c r="AA110" s="34"/>
      <c r="AB110" s="34" t="s">
        <v>9</v>
      </c>
      <c r="AC110" s="36" t="s">
        <v>0</v>
      </c>
    </row>
    <row r="111" spans="1:29" ht="54" x14ac:dyDescent="0.3">
      <c r="A111" s="234"/>
      <c r="B111" s="231"/>
      <c r="C111" s="231"/>
      <c r="D111" s="231"/>
      <c r="E111" s="229"/>
      <c r="F111" s="34" t="s">
        <v>12</v>
      </c>
      <c r="G111" s="199" t="s">
        <v>11</v>
      </c>
      <c r="H111" s="200"/>
      <c r="I111" s="32">
        <v>16</v>
      </c>
      <c r="J111" s="32">
        <v>0</v>
      </c>
      <c r="K111" s="34">
        <f t="shared" si="14"/>
        <v>16</v>
      </c>
      <c r="L111" s="34"/>
      <c r="M111" s="34" t="s">
        <v>10</v>
      </c>
      <c r="N111" s="34" t="s">
        <v>9</v>
      </c>
      <c r="O111" s="34">
        <v>4</v>
      </c>
      <c r="P111" s="34">
        <v>4</v>
      </c>
      <c r="Q111" s="34">
        <v>4</v>
      </c>
      <c r="R111" s="34">
        <f t="shared" si="20"/>
        <v>12</v>
      </c>
      <c r="S111" s="34" t="str">
        <f t="shared" si="17"/>
        <v>B</v>
      </c>
      <c r="T111" s="34">
        <v>4</v>
      </c>
      <c r="U111" s="34">
        <f t="shared" si="18"/>
        <v>48</v>
      </c>
      <c r="V111" s="34" t="str">
        <f t="shared" si="19"/>
        <v>BAJO</v>
      </c>
      <c r="W111" s="34"/>
      <c r="X111" s="34"/>
      <c r="Y111" s="34"/>
      <c r="Z111" s="34" t="s">
        <v>2</v>
      </c>
      <c r="AA111" s="34"/>
      <c r="AB111" s="34" t="s">
        <v>9</v>
      </c>
      <c r="AC111" s="36" t="s">
        <v>0</v>
      </c>
    </row>
    <row r="112" spans="1:29" ht="40.5" x14ac:dyDescent="0.3">
      <c r="A112" s="235"/>
      <c r="B112" s="232"/>
      <c r="C112" s="232"/>
      <c r="D112" s="232"/>
      <c r="E112" s="34" t="s">
        <v>7</v>
      </c>
      <c r="F112" s="34" t="s">
        <v>6</v>
      </c>
      <c r="G112" s="199" t="s">
        <v>5</v>
      </c>
      <c r="H112" s="200"/>
      <c r="I112" s="32">
        <v>16</v>
      </c>
      <c r="J112" s="32">
        <v>0</v>
      </c>
      <c r="K112" s="34">
        <f t="shared" si="14"/>
        <v>16</v>
      </c>
      <c r="L112" s="34"/>
      <c r="M112" s="34" t="s">
        <v>4</v>
      </c>
      <c r="N112" s="34" t="s">
        <v>3</v>
      </c>
      <c r="O112" s="46">
        <v>4</v>
      </c>
      <c r="P112" s="34">
        <v>4</v>
      </c>
      <c r="Q112" s="34">
        <v>4</v>
      </c>
      <c r="R112" s="34">
        <f t="shared" si="20"/>
        <v>12</v>
      </c>
      <c r="S112" s="34" t="str">
        <f t="shared" si="17"/>
        <v>B</v>
      </c>
      <c r="T112" s="34">
        <v>6</v>
      </c>
      <c r="U112" s="34">
        <f t="shared" si="18"/>
        <v>72</v>
      </c>
      <c r="V112" s="34" t="str">
        <f t="shared" si="19"/>
        <v>BAJO</v>
      </c>
      <c r="W112" s="34"/>
      <c r="X112" s="34"/>
      <c r="Y112" s="34"/>
      <c r="Z112" s="34" t="s">
        <v>2</v>
      </c>
      <c r="AA112" s="34"/>
      <c r="AB112" s="34" t="s">
        <v>3</v>
      </c>
      <c r="AC112" s="36" t="s">
        <v>0</v>
      </c>
    </row>
  </sheetData>
  <mergeCells count="201">
    <mergeCell ref="AB2:AB3"/>
    <mergeCell ref="AC2:AC3"/>
    <mergeCell ref="A82:A90"/>
    <mergeCell ref="B82:B90"/>
    <mergeCell ref="C82:C90"/>
    <mergeCell ref="C37:C38"/>
    <mergeCell ref="D26:D30"/>
    <mergeCell ref="C26:C30"/>
    <mergeCell ref="A42:A50"/>
    <mergeCell ref="B39:B40"/>
    <mergeCell ref="D48:D50"/>
    <mergeCell ref="C42:C50"/>
    <mergeCell ref="A51:A66"/>
    <mergeCell ref="C51:C66"/>
    <mergeCell ref="D51:D66"/>
    <mergeCell ref="B42:B50"/>
    <mergeCell ref="D42:D47"/>
    <mergeCell ref="C24:C25"/>
    <mergeCell ref="D24:D25"/>
    <mergeCell ref="C31:C33"/>
    <mergeCell ref="D31:D33"/>
    <mergeCell ref="B35:B36"/>
    <mergeCell ref="D37:D38"/>
    <mergeCell ref="C35:C36"/>
    <mergeCell ref="AB107:AB108"/>
    <mergeCell ref="B51:B66"/>
    <mergeCell ref="A67:A81"/>
    <mergeCell ref="B67:B81"/>
    <mergeCell ref="C67:C81"/>
    <mergeCell ref="D67:D81"/>
    <mergeCell ref="D82:D90"/>
    <mergeCell ref="E88:E90"/>
    <mergeCell ref="A91:A104"/>
    <mergeCell ref="B91:B104"/>
    <mergeCell ref="C91:C104"/>
    <mergeCell ref="D91:D104"/>
    <mergeCell ref="E91:E92"/>
    <mergeCell ref="N107:N108"/>
    <mergeCell ref="B105:B112"/>
    <mergeCell ref="E107:E111"/>
    <mergeCell ref="AB93:AB94"/>
    <mergeCell ref="AB103:AB104"/>
    <mergeCell ref="A105:A112"/>
    <mergeCell ref="C105:C112"/>
    <mergeCell ref="D105:D112"/>
    <mergeCell ref="E93:E98"/>
    <mergeCell ref="N93:N94"/>
    <mergeCell ref="E101:E102"/>
    <mergeCell ref="E103:E104"/>
    <mergeCell ref="N103:N104"/>
    <mergeCell ref="G94:H94"/>
    <mergeCell ref="G95:H95"/>
    <mergeCell ref="G96:H96"/>
    <mergeCell ref="G97:H97"/>
    <mergeCell ref="G98:H98"/>
    <mergeCell ref="G99:H99"/>
    <mergeCell ref="G100:H100"/>
    <mergeCell ref="G101:H101"/>
    <mergeCell ref="D35:D36"/>
    <mergeCell ref="D11:D13"/>
    <mergeCell ref="D14:D20"/>
    <mergeCell ref="D21:D23"/>
    <mergeCell ref="A39:A40"/>
    <mergeCell ref="C39:C40"/>
    <mergeCell ref="D39:D40"/>
    <mergeCell ref="A24:A25"/>
    <mergeCell ref="A26:A30"/>
    <mergeCell ref="A31:A33"/>
    <mergeCell ref="A35:A36"/>
    <mergeCell ref="A37:A38"/>
    <mergeCell ref="B24:B25"/>
    <mergeCell ref="B26:B30"/>
    <mergeCell ref="B31:B33"/>
    <mergeCell ref="B37:B38"/>
    <mergeCell ref="A11:A13"/>
    <mergeCell ref="A14:A20"/>
    <mergeCell ref="A21:A23"/>
    <mergeCell ref="C11:C13"/>
    <mergeCell ref="C14:C20"/>
    <mergeCell ref="C21:C23"/>
    <mergeCell ref="B11:B13"/>
    <mergeCell ref="B14:B20"/>
    <mergeCell ref="B21:B23"/>
    <mergeCell ref="G4:H4"/>
    <mergeCell ref="I2:L2"/>
    <mergeCell ref="M2:M3"/>
    <mergeCell ref="G2:H3"/>
    <mergeCell ref="A1:AA1"/>
    <mergeCell ref="A2:A3"/>
    <mergeCell ref="B2:B3"/>
    <mergeCell ref="C2:D2"/>
    <mergeCell ref="E2:E3"/>
    <mergeCell ref="F2:F3"/>
    <mergeCell ref="N2:N3"/>
    <mergeCell ref="O2:U2"/>
    <mergeCell ref="V2:V3"/>
    <mergeCell ref="W2:AA2"/>
    <mergeCell ref="D4:D10"/>
    <mergeCell ref="A4:A10"/>
    <mergeCell ref="C4:C10"/>
    <mergeCell ref="B4:B10"/>
    <mergeCell ref="G10:H10"/>
    <mergeCell ref="G11:H11"/>
    <mergeCell ref="G12:H12"/>
    <mergeCell ref="G13:H13"/>
    <mergeCell ref="G14:H14"/>
    <mergeCell ref="G5:H5"/>
    <mergeCell ref="G6:H6"/>
    <mergeCell ref="G7:H7"/>
    <mergeCell ref="G8:H8"/>
    <mergeCell ref="G9:H9"/>
    <mergeCell ref="G20:H20"/>
    <mergeCell ref="G21:H21"/>
    <mergeCell ref="G22:H22"/>
    <mergeCell ref="G23:H23"/>
    <mergeCell ref="G24:H24"/>
    <mergeCell ref="G15:H15"/>
    <mergeCell ref="G16:H16"/>
    <mergeCell ref="G17:H17"/>
    <mergeCell ref="G18:H18"/>
    <mergeCell ref="G19:H19"/>
    <mergeCell ref="G25:H25"/>
    <mergeCell ref="G30:H30"/>
    <mergeCell ref="G31:H31"/>
    <mergeCell ref="G32:H32"/>
    <mergeCell ref="G33:H33"/>
    <mergeCell ref="G28:H28"/>
    <mergeCell ref="G26:H26"/>
    <mergeCell ref="G27:H27"/>
    <mergeCell ref="G29:H29"/>
    <mergeCell ref="G39:H39"/>
    <mergeCell ref="G40:H40"/>
    <mergeCell ref="G41:H41"/>
    <mergeCell ref="G42:H42"/>
    <mergeCell ref="G43:H43"/>
    <mergeCell ref="G34:H34"/>
    <mergeCell ref="G35:H35"/>
    <mergeCell ref="G37:H37"/>
    <mergeCell ref="G38:H38"/>
    <mergeCell ref="G36:H36"/>
    <mergeCell ref="G49:H49"/>
    <mergeCell ref="G50:H50"/>
    <mergeCell ref="G51:H51"/>
    <mergeCell ref="G52:H52"/>
    <mergeCell ref="G53:H53"/>
    <mergeCell ref="G44:H44"/>
    <mergeCell ref="G45:H45"/>
    <mergeCell ref="G46:H46"/>
    <mergeCell ref="G47:H47"/>
    <mergeCell ref="G48:H48"/>
    <mergeCell ref="G59:H59"/>
    <mergeCell ref="G60:H60"/>
    <mergeCell ref="G61:H61"/>
    <mergeCell ref="G62:H62"/>
    <mergeCell ref="G63:H63"/>
    <mergeCell ref="G54:H54"/>
    <mergeCell ref="G55:H55"/>
    <mergeCell ref="G56:H56"/>
    <mergeCell ref="G57:H57"/>
    <mergeCell ref="G58:H58"/>
    <mergeCell ref="G69:H69"/>
    <mergeCell ref="G70:H70"/>
    <mergeCell ref="G71:H71"/>
    <mergeCell ref="G72:H72"/>
    <mergeCell ref="G73:H73"/>
    <mergeCell ref="G64:H64"/>
    <mergeCell ref="G65:H65"/>
    <mergeCell ref="G66:H66"/>
    <mergeCell ref="G67:H67"/>
    <mergeCell ref="G68:H68"/>
    <mergeCell ref="G79:H79"/>
    <mergeCell ref="G80:H80"/>
    <mergeCell ref="G82:H82"/>
    <mergeCell ref="G81:H81"/>
    <mergeCell ref="G83:H83"/>
    <mergeCell ref="G74:H74"/>
    <mergeCell ref="G75:H75"/>
    <mergeCell ref="G76:H76"/>
    <mergeCell ref="G77:H77"/>
    <mergeCell ref="G78:H78"/>
    <mergeCell ref="G89:H89"/>
    <mergeCell ref="G90:H90"/>
    <mergeCell ref="G91:H91"/>
    <mergeCell ref="G92:H92"/>
    <mergeCell ref="G93:H93"/>
    <mergeCell ref="G84:H84"/>
    <mergeCell ref="G85:H85"/>
    <mergeCell ref="G86:H86"/>
    <mergeCell ref="G87:H87"/>
    <mergeCell ref="G88:H88"/>
    <mergeCell ref="G112:H112"/>
    <mergeCell ref="G107:H107"/>
    <mergeCell ref="G108:H108"/>
    <mergeCell ref="G109:H109"/>
    <mergeCell ref="G110:H110"/>
    <mergeCell ref="G111:H111"/>
    <mergeCell ref="G102:H102"/>
    <mergeCell ref="G103:H103"/>
    <mergeCell ref="G104:H104"/>
    <mergeCell ref="G105:H105"/>
    <mergeCell ref="G106:H106"/>
  </mergeCells>
  <conditionalFormatting sqref="V2:W2 V3:AA3 W4:AA8 W10:AA10 W91:AA105 V107:AA112">
    <cfRule type="cellIs" dxfId="917" priority="100" operator="equal">
      <formula>"BAJO"</formula>
    </cfRule>
    <cfRule type="cellIs" dxfId="916" priority="101" operator="equal">
      <formula>"MEDIO"</formula>
    </cfRule>
    <cfRule type="cellIs" dxfId="915" priority="102" operator="equal">
      <formula>"ALTO"</formula>
    </cfRule>
  </conditionalFormatting>
  <conditionalFormatting sqref="AB2:AC3">
    <cfRule type="cellIs" dxfId="914" priority="97" operator="equal">
      <formula>"BAJO"</formula>
    </cfRule>
    <cfRule type="cellIs" dxfId="913" priority="98" operator="equal">
      <formula>"MEDIO"</formula>
    </cfRule>
    <cfRule type="cellIs" dxfId="912" priority="99" operator="equal">
      <formula>"ALTO"</formula>
    </cfRule>
  </conditionalFormatting>
  <conditionalFormatting sqref="W56:AA56">
    <cfRule type="cellIs" dxfId="911" priority="66" operator="equal">
      <formula>"BAJO"</formula>
    </cfRule>
    <cfRule type="cellIs" dxfId="910" priority="67" operator="equal">
      <formula>"MEDIO"</formula>
    </cfRule>
    <cfRule type="cellIs" dxfId="909" priority="68" operator="equal">
      <formula>"ALTO"</formula>
    </cfRule>
  </conditionalFormatting>
  <conditionalFormatting sqref="W51:AA51 W63:AA64">
    <cfRule type="cellIs" dxfId="908" priority="94" operator="equal">
      <formula>"BAJO"</formula>
    </cfRule>
    <cfRule type="cellIs" dxfId="907" priority="95" operator="equal">
      <formula>"MEDIO"</formula>
    </cfRule>
    <cfRule type="cellIs" dxfId="906" priority="96" operator="equal">
      <formula>"ALTO"</formula>
    </cfRule>
  </conditionalFormatting>
  <conditionalFormatting sqref="W65:AA66">
    <cfRule type="cellIs" dxfId="905" priority="91" operator="equal">
      <formula>"BAJO"</formula>
    </cfRule>
    <cfRule type="cellIs" dxfId="904" priority="92" operator="equal">
      <formula>"MEDIO"</formula>
    </cfRule>
    <cfRule type="cellIs" dxfId="903" priority="93" operator="equal">
      <formula>"ALTO"</formula>
    </cfRule>
  </conditionalFormatting>
  <conditionalFormatting sqref="V4:V8 V10">
    <cfRule type="containsText" dxfId="902" priority="89" stopIfTrue="1" operator="containsText" text="MEDIO">
      <formula>NOT(ISERROR(SEARCH("MEDIO",V4)))</formula>
    </cfRule>
    <cfRule type="containsText" dxfId="901" priority="90" stopIfTrue="1" operator="containsText" text="BAJO">
      <formula>NOT(ISERROR(SEARCH("BAJO",V4)))</formula>
    </cfRule>
  </conditionalFormatting>
  <conditionalFormatting sqref="V4:V8 V10">
    <cfRule type="cellIs" dxfId="900" priority="87" stopIfTrue="1" operator="equal">
      <formula>"MUY ALTO"</formula>
    </cfRule>
    <cfRule type="containsText" dxfId="899" priority="88" stopIfTrue="1" operator="containsText" text="ALTO">
      <formula>NOT(ISERROR(SEARCH("ALTO",V4)))</formula>
    </cfRule>
  </conditionalFormatting>
  <conditionalFormatting sqref="V9:AA9">
    <cfRule type="cellIs" dxfId="898" priority="84" operator="equal">
      <formula>"BAJO"</formula>
    </cfRule>
    <cfRule type="cellIs" dxfId="897" priority="85" operator="equal">
      <formula>"MEDIO"</formula>
    </cfRule>
    <cfRule type="cellIs" dxfId="896" priority="86" operator="equal">
      <formula>"ALTO"</formula>
    </cfRule>
  </conditionalFormatting>
  <conditionalFormatting sqref="V11:V13">
    <cfRule type="containsText" dxfId="895" priority="82" stopIfTrue="1" operator="containsText" text="MEDIO">
      <formula>NOT(ISERROR(SEARCH("MEDIO",V11)))</formula>
    </cfRule>
    <cfRule type="containsText" dxfId="894" priority="83" stopIfTrue="1" operator="containsText" text="BAJO">
      <formula>NOT(ISERROR(SEARCH("BAJO",V11)))</formula>
    </cfRule>
  </conditionalFormatting>
  <conditionalFormatting sqref="V11:V13">
    <cfRule type="cellIs" dxfId="893" priority="80" stopIfTrue="1" operator="equal">
      <formula>"MUY ALTO"</formula>
    </cfRule>
    <cfRule type="containsText" dxfId="892" priority="81" stopIfTrue="1" operator="containsText" text="ALTO">
      <formula>NOT(ISERROR(SEARCH("ALTO",V11)))</formula>
    </cfRule>
  </conditionalFormatting>
  <conditionalFormatting sqref="V14 V17">
    <cfRule type="containsText" dxfId="891" priority="78" stopIfTrue="1" operator="containsText" text="MEDIO">
      <formula>NOT(ISERROR(SEARCH("MEDIO",V14)))</formula>
    </cfRule>
    <cfRule type="containsText" dxfId="890" priority="79" stopIfTrue="1" operator="containsText" text="BAJO">
      <formula>NOT(ISERROR(SEARCH("BAJO",V14)))</formula>
    </cfRule>
  </conditionalFormatting>
  <conditionalFormatting sqref="V14 V17">
    <cfRule type="cellIs" dxfId="889" priority="76" stopIfTrue="1" operator="equal">
      <formula>"MUY ALTO"</formula>
    </cfRule>
    <cfRule type="containsText" dxfId="888" priority="77" stopIfTrue="1" operator="containsText" text="ALTO">
      <formula>NOT(ISERROR(SEARCH("ALTO",V14)))</formula>
    </cfRule>
  </conditionalFormatting>
  <conditionalFormatting sqref="V18">
    <cfRule type="containsText" dxfId="887" priority="74" stopIfTrue="1" operator="containsText" text="MEDIO">
      <formula>NOT(ISERROR(SEARCH("MEDIO",V18)))</formula>
    </cfRule>
    <cfRule type="containsText" dxfId="886" priority="75" stopIfTrue="1" operator="containsText" text="BAJO">
      <formula>NOT(ISERROR(SEARCH("BAJO",V18)))</formula>
    </cfRule>
  </conditionalFormatting>
  <conditionalFormatting sqref="V18">
    <cfRule type="cellIs" dxfId="885" priority="72" stopIfTrue="1" operator="equal">
      <formula>"MUY ALTO"</formula>
    </cfRule>
    <cfRule type="containsText" dxfId="884" priority="73" stopIfTrue="1" operator="containsText" text="ALTO">
      <formula>NOT(ISERROR(SEARCH("ALTO",V18)))</formula>
    </cfRule>
  </conditionalFormatting>
  <conditionalFormatting sqref="AB56">
    <cfRule type="cellIs" dxfId="883" priority="69" operator="equal">
      <formula>"BAJO"</formula>
    </cfRule>
    <cfRule type="cellIs" dxfId="882" priority="70" operator="equal">
      <formula>"MEDIO"</formula>
    </cfRule>
    <cfRule type="cellIs" dxfId="881" priority="71" operator="equal">
      <formula>"ALTO"</formula>
    </cfRule>
  </conditionalFormatting>
  <conditionalFormatting sqref="W72:AA72">
    <cfRule type="cellIs" dxfId="880" priority="48" operator="equal">
      <formula>"BAJO"</formula>
    </cfRule>
    <cfRule type="cellIs" dxfId="879" priority="49" operator="equal">
      <formula>"MEDIO"</formula>
    </cfRule>
    <cfRule type="cellIs" dxfId="878" priority="50" operator="equal">
      <formula>"ALTO"</formula>
    </cfRule>
  </conditionalFormatting>
  <conditionalFormatting sqref="W59:AA59">
    <cfRule type="cellIs" dxfId="877" priority="63" operator="equal">
      <formula>"BAJO"</formula>
    </cfRule>
    <cfRule type="cellIs" dxfId="876" priority="64" operator="equal">
      <formula>"MEDIO"</formula>
    </cfRule>
    <cfRule type="cellIs" dxfId="875" priority="65" operator="equal">
      <formula>"ALTO"</formula>
    </cfRule>
  </conditionalFormatting>
  <conditionalFormatting sqref="W61:AA62">
    <cfRule type="cellIs" dxfId="874" priority="60" operator="equal">
      <formula>"BAJO"</formula>
    </cfRule>
    <cfRule type="cellIs" dxfId="873" priority="61" operator="equal">
      <formula>"MEDIO"</formula>
    </cfRule>
    <cfRule type="cellIs" dxfId="872" priority="62" operator="equal">
      <formula>"ALTO"</formula>
    </cfRule>
  </conditionalFormatting>
  <conditionalFormatting sqref="W67:AA67">
    <cfRule type="cellIs" dxfId="871" priority="57" operator="equal">
      <formula>"BAJO"</formula>
    </cfRule>
    <cfRule type="cellIs" dxfId="870" priority="58" operator="equal">
      <formula>"MEDIO"</formula>
    </cfRule>
    <cfRule type="cellIs" dxfId="869" priority="59" operator="equal">
      <formula>"ALTO"</formula>
    </cfRule>
  </conditionalFormatting>
  <conditionalFormatting sqref="W80:AA81">
    <cfRule type="cellIs" dxfId="868" priority="54" operator="equal">
      <formula>"BAJO"</formula>
    </cfRule>
    <cfRule type="cellIs" dxfId="867" priority="55" operator="equal">
      <formula>"MEDIO"</formula>
    </cfRule>
    <cfRule type="cellIs" dxfId="866" priority="56" operator="equal">
      <formula>"ALTO"</formula>
    </cfRule>
  </conditionalFormatting>
  <conditionalFormatting sqref="AB72">
    <cfRule type="cellIs" dxfId="865" priority="51" operator="equal">
      <formula>"BAJO"</formula>
    </cfRule>
    <cfRule type="cellIs" dxfId="864" priority="52" operator="equal">
      <formula>"MEDIO"</formula>
    </cfRule>
    <cfRule type="cellIs" dxfId="863" priority="53" operator="equal">
      <formula>"ALTO"</formula>
    </cfRule>
  </conditionalFormatting>
  <conditionalFormatting sqref="W75:AA75">
    <cfRule type="cellIs" dxfId="862" priority="45" operator="equal">
      <formula>"BAJO"</formula>
    </cfRule>
    <cfRule type="cellIs" dxfId="861" priority="46" operator="equal">
      <formula>"MEDIO"</formula>
    </cfRule>
    <cfRule type="cellIs" dxfId="860" priority="47" operator="equal">
      <formula>"ALTO"</formula>
    </cfRule>
  </conditionalFormatting>
  <conditionalFormatting sqref="W77:AA77">
    <cfRule type="cellIs" dxfId="859" priority="42" operator="equal">
      <formula>"BAJO"</formula>
    </cfRule>
    <cfRule type="cellIs" dxfId="858" priority="43" operator="equal">
      <formula>"MEDIO"</formula>
    </cfRule>
    <cfRule type="cellIs" dxfId="857" priority="44" operator="equal">
      <formula>"ALTO"</formula>
    </cfRule>
  </conditionalFormatting>
  <conditionalFormatting sqref="W82:AA84">
    <cfRule type="cellIs" dxfId="856" priority="39" operator="equal">
      <formula>"BAJO"</formula>
    </cfRule>
    <cfRule type="cellIs" dxfId="855" priority="40" operator="equal">
      <formula>"MEDIO"</formula>
    </cfRule>
    <cfRule type="cellIs" dxfId="854" priority="41" operator="equal">
      <formula>"ALTO"</formula>
    </cfRule>
  </conditionalFormatting>
  <conditionalFormatting sqref="W90:AA90">
    <cfRule type="cellIs" dxfId="853" priority="36" operator="equal">
      <formula>"BAJO"</formula>
    </cfRule>
    <cfRule type="cellIs" dxfId="852" priority="37" operator="equal">
      <formula>"MEDIO"</formula>
    </cfRule>
    <cfRule type="cellIs" dxfId="851" priority="38" operator="equal">
      <formula>"ALTO"</formula>
    </cfRule>
  </conditionalFormatting>
  <conditionalFormatting sqref="W87:AA89">
    <cfRule type="cellIs" dxfId="850" priority="33" operator="equal">
      <formula>"BAJO"</formula>
    </cfRule>
    <cfRule type="cellIs" dxfId="849" priority="34" operator="equal">
      <formula>"MEDIO"</formula>
    </cfRule>
    <cfRule type="cellIs" dxfId="848" priority="35" operator="equal">
      <formula>"ALTO"</formula>
    </cfRule>
  </conditionalFormatting>
  <conditionalFormatting sqref="W85:AA85">
    <cfRule type="cellIs" dxfId="847" priority="30" operator="equal">
      <formula>"BAJO"</formula>
    </cfRule>
    <cfRule type="cellIs" dxfId="846" priority="31" operator="equal">
      <formula>"MEDIO"</formula>
    </cfRule>
    <cfRule type="cellIs" dxfId="845" priority="32" operator="equal">
      <formula>"ALTO"</formula>
    </cfRule>
  </conditionalFormatting>
  <conditionalFormatting sqref="W86:AA86">
    <cfRule type="cellIs" dxfId="844" priority="27" operator="equal">
      <formula>"BAJO"</formula>
    </cfRule>
    <cfRule type="cellIs" dxfId="843" priority="28" operator="equal">
      <formula>"MEDIO"</formula>
    </cfRule>
    <cfRule type="cellIs" dxfId="842" priority="29" operator="equal">
      <formula>"ALTO"</formula>
    </cfRule>
  </conditionalFormatting>
  <conditionalFormatting sqref="W39:AA39">
    <cfRule type="cellIs" dxfId="841" priority="24" operator="equal">
      <formula>"BAJO"</formula>
    </cfRule>
    <cfRule type="cellIs" dxfId="840" priority="25" operator="equal">
      <formula>"MEDIO"</formula>
    </cfRule>
    <cfRule type="cellIs" dxfId="839" priority="26" operator="equal">
      <formula>"ALTO"</formula>
    </cfRule>
  </conditionalFormatting>
  <conditionalFormatting sqref="W79:AA79">
    <cfRule type="cellIs" dxfId="838" priority="21" operator="equal">
      <formula>"BAJO"</formula>
    </cfRule>
    <cfRule type="cellIs" dxfId="837" priority="22" operator="equal">
      <formula>"MEDIO"</formula>
    </cfRule>
    <cfRule type="cellIs" dxfId="836" priority="23" operator="equal">
      <formula>"ALTO"</formula>
    </cfRule>
  </conditionalFormatting>
  <conditionalFormatting sqref="W78:AA78">
    <cfRule type="cellIs" dxfId="835" priority="18" operator="equal">
      <formula>"BAJO"</formula>
    </cfRule>
    <cfRule type="cellIs" dxfId="834" priority="19" operator="equal">
      <formula>"MEDIO"</formula>
    </cfRule>
    <cfRule type="cellIs" dxfId="833" priority="20" operator="equal">
      <formula>"ALTO"</formula>
    </cfRule>
  </conditionalFormatting>
  <conditionalFormatting sqref="W106:AA106">
    <cfRule type="cellIs" dxfId="832" priority="15" operator="equal">
      <formula>"BAJO"</formula>
    </cfRule>
    <cfRule type="cellIs" dxfId="831" priority="16" operator="equal">
      <formula>"MEDIO"</formula>
    </cfRule>
    <cfRule type="cellIs" dxfId="830" priority="17" operator="equal">
      <formula>"ALTO"</formula>
    </cfRule>
  </conditionalFormatting>
  <conditionalFormatting sqref="V15:V16">
    <cfRule type="containsText" dxfId="829" priority="13" stopIfTrue="1" operator="containsText" text="MEDIO">
      <formula>NOT(ISERROR(SEARCH("MEDIO",V15)))</formula>
    </cfRule>
    <cfRule type="containsText" dxfId="828" priority="14" stopIfTrue="1" operator="containsText" text="BAJO">
      <formula>NOT(ISERROR(SEARCH("BAJO",V15)))</formula>
    </cfRule>
  </conditionalFormatting>
  <conditionalFormatting sqref="V15:V16">
    <cfRule type="cellIs" dxfId="827" priority="11" stopIfTrue="1" operator="equal">
      <formula>"MUY ALTO"</formula>
    </cfRule>
    <cfRule type="containsText" dxfId="826" priority="12" stopIfTrue="1" operator="containsText" text="ALTO">
      <formula>NOT(ISERROR(SEARCH("ALTO",V15)))</formula>
    </cfRule>
  </conditionalFormatting>
  <conditionalFormatting sqref="V19:V106">
    <cfRule type="containsText" dxfId="825" priority="9" stopIfTrue="1" operator="containsText" text="MEDIO">
      <formula>NOT(ISERROR(SEARCH("MEDIO",V19)))</formula>
    </cfRule>
    <cfRule type="containsText" dxfId="824" priority="10" stopIfTrue="1" operator="containsText" text="BAJO">
      <formula>NOT(ISERROR(SEARCH("BAJO",V19)))</formula>
    </cfRule>
  </conditionalFormatting>
  <conditionalFormatting sqref="V19:V106">
    <cfRule type="cellIs" dxfId="823" priority="7" stopIfTrue="1" operator="equal">
      <formula>"MUY ALTO"</formula>
    </cfRule>
    <cfRule type="containsText" dxfId="822" priority="8" stopIfTrue="1" operator="containsText" text="ALTO">
      <formula>NOT(ISERROR(SEARCH("ALTO",V19)))</formula>
    </cfRule>
  </conditionalFormatting>
  <conditionalFormatting sqref="AB73:AB76">
    <cfRule type="cellIs" dxfId="821" priority="4" operator="equal">
      <formula>"BAJO"</formula>
    </cfRule>
    <cfRule type="cellIs" dxfId="820" priority="5" operator="equal">
      <formula>"MEDIO"</formula>
    </cfRule>
    <cfRule type="cellIs" dxfId="819" priority="6" operator="equal">
      <formula>"ALTO"</formula>
    </cfRule>
  </conditionalFormatting>
  <conditionalFormatting sqref="V4:V112">
    <cfRule type="containsText" dxfId="818" priority="1" operator="containsText" text="ALTO">
      <formula>NOT(ISERROR(SEARCH("ALTO",V4)))</formula>
    </cfRule>
    <cfRule type="containsText" dxfId="817" priority="2" operator="containsText" text="MEDIO">
      <formula>NOT(ISERROR(SEARCH("MEDIO",V4)))</formula>
    </cfRule>
    <cfRule type="containsText" dxfId="816" priority="3" operator="containsText" text="BAJO">
      <formula>NOT(ISERROR(SEARCH("BAJO",V4)))</formula>
    </cfRule>
  </conditionalFormatting>
  <pageMargins left="0.70866141732283472" right="0.70866141732283472" top="0.74803149606299213" bottom="0.74803149606299213" header="0.31496062992125984" footer="0.31496062992125984"/>
  <pageSetup paperSize="9" scale="25" orientation="portrait" r:id="rId1"/>
  <headerFooter>
    <oddHeader>&amp;L&amp;G&amp;R&amp;"Arial,Negrita"&amp;14MATRIZ DE IDENTIFICACION DE PELIGROS&amp;"-,Normal"&amp;11
&amp;"Arial,Negrita"&amp;14VALORACION Y EVALUACION DE RIESGOS&amp;"-,Normal"&amp;11
&amp;"Arial,Normal"&amp;10CT-HSEQ-FM31-V01
28/09/2018</oddHead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48"/>
  <sheetViews>
    <sheetView view="pageBreakPreview" topLeftCell="A31" zoomScaleNormal="100" zoomScaleSheetLayoutView="100" workbookViewId="0">
      <selection activeCell="F8" sqref="F8"/>
    </sheetView>
  </sheetViews>
  <sheetFormatPr baseColWidth="10" defaultRowHeight="16.5" x14ac:dyDescent="0.3"/>
  <cols>
    <col min="1" max="1" width="14.85546875" style="1" customWidth="1"/>
    <col min="2" max="2" width="8.7109375" style="1" customWidth="1"/>
    <col min="3" max="3" width="8.85546875" style="1" customWidth="1"/>
    <col min="4" max="4" width="14.5703125" style="19" customWidth="1"/>
    <col min="5" max="5" width="24.85546875" style="1" customWidth="1"/>
    <col min="6" max="6" width="29.85546875" style="1" customWidth="1"/>
    <col min="7" max="10" width="6" style="1" customWidth="1"/>
    <col min="11" max="11" width="15.42578125" style="1" customWidth="1"/>
    <col min="12" max="12" width="26.42578125" style="1" customWidth="1"/>
    <col min="13" max="13" width="3.85546875" style="1" bestFit="1" customWidth="1"/>
    <col min="14" max="14" width="3.42578125" style="1" bestFit="1" customWidth="1"/>
    <col min="15" max="15" width="5.28515625" style="1" customWidth="1"/>
    <col min="16" max="16" width="6.140625" style="1" customWidth="1"/>
    <col min="17" max="17" width="5.42578125" style="1" customWidth="1"/>
    <col min="18" max="18" width="4" style="1" bestFit="1" customWidth="1"/>
    <col min="19" max="19" width="12.85546875" style="1" customWidth="1"/>
    <col min="20" max="20" width="10.7109375" style="1" customWidth="1"/>
    <col min="21" max="25" width="5.5703125" style="1" customWidth="1"/>
    <col min="26" max="26" width="31.7109375" style="20" customWidth="1"/>
    <col min="27" max="27" width="18.5703125" style="1" customWidth="1"/>
    <col min="28" max="16384" width="11.42578125" style="1"/>
  </cols>
  <sheetData>
    <row r="1" spans="1:27" ht="30" customHeight="1" x14ac:dyDescent="0.3">
      <c r="A1" s="237" t="s">
        <v>470</v>
      </c>
      <c r="B1" s="237"/>
      <c r="C1" s="237"/>
      <c r="D1" s="237"/>
      <c r="E1" s="237"/>
      <c r="F1" s="237"/>
      <c r="G1" s="237"/>
      <c r="H1" s="237"/>
      <c r="I1" s="237"/>
      <c r="J1" s="237"/>
      <c r="K1" s="237"/>
      <c r="L1" s="237"/>
      <c r="M1" s="237"/>
      <c r="N1" s="237"/>
      <c r="O1" s="237"/>
      <c r="P1" s="237"/>
      <c r="Q1" s="237"/>
      <c r="R1" s="237"/>
      <c r="S1" s="237"/>
      <c r="T1" s="237"/>
      <c r="U1" s="237"/>
      <c r="V1" s="237"/>
      <c r="W1" s="237"/>
      <c r="X1" s="237"/>
      <c r="Y1" s="237"/>
      <c r="Z1" s="238"/>
      <c r="AA1" s="239"/>
    </row>
    <row r="2" spans="1:27" s="2" customFormat="1" ht="29.25" customHeight="1" x14ac:dyDescent="0.3">
      <c r="A2" s="212" t="s">
        <v>350</v>
      </c>
      <c r="B2" s="223" t="s">
        <v>348</v>
      </c>
      <c r="C2" s="224"/>
      <c r="D2" s="212" t="s">
        <v>347</v>
      </c>
      <c r="E2" s="212" t="s">
        <v>346</v>
      </c>
      <c r="F2" s="212" t="s">
        <v>345</v>
      </c>
      <c r="G2" s="212" t="s">
        <v>344</v>
      </c>
      <c r="H2" s="212"/>
      <c r="I2" s="212"/>
      <c r="J2" s="212"/>
      <c r="K2" s="221" t="s">
        <v>343</v>
      </c>
      <c r="L2" s="212" t="s">
        <v>356</v>
      </c>
      <c r="M2" s="212" t="s">
        <v>357</v>
      </c>
      <c r="N2" s="212"/>
      <c r="O2" s="212"/>
      <c r="P2" s="212"/>
      <c r="Q2" s="212"/>
      <c r="R2" s="212"/>
      <c r="S2" s="212"/>
      <c r="T2" s="212" t="s">
        <v>340</v>
      </c>
      <c r="U2" s="212" t="s">
        <v>339</v>
      </c>
      <c r="V2" s="212"/>
      <c r="W2" s="212"/>
      <c r="X2" s="212"/>
      <c r="Y2" s="212"/>
      <c r="Z2" s="212" t="s">
        <v>338</v>
      </c>
      <c r="AA2" s="212" t="s">
        <v>337</v>
      </c>
    </row>
    <row r="3" spans="1:27" s="2" customFormat="1" ht="30" customHeight="1" x14ac:dyDescent="0.3">
      <c r="A3" s="212"/>
      <c r="B3" s="63" t="s">
        <v>336</v>
      </c>
      <c r="C3" s="63" t="s">
        <v>335</v>
      </c>
      <c r="D3" s="212"/>
      <c r="E3" s="212"/>
      <c r="F3" s="212"/>
      <c r="G3" s="63" t="s">
        <v>334</v>
      </c>
      <c r="H3" s="63" t="s">
        <v>333</v>
      </c>
      <c r="I3" s="63" t="s">
        <v>332</v>
      </c>
      <c r="J3" s="63" t="s">
        <v>331</v>
      </c>
      <c r="K3" s="222"/>
      <c r="L3" s="212"/>
      <c r="M3" s="63" t="s">
        <v>326</v>
      </c>
      <c r="N3" s="63" t="s">
        <v>330</v>
      </c>
      <c r="O3" s="63" t="s">
        <v>329</v>
      </c>
      <c r="P3" s="63" t="s">
        <v>328</v>
      </c>
      <c r="Q3" s="63" t="s">
        <v>327</v>
      </c>
      <c r="R3" s="63" t="s">
        <v>326</v>
      </c>
      <c r="S3" s="63" t="s">
        <v>325</v>
      </c>
      <c r="T3" s="212"/>
      <c r="U3" s="63" t="s">
        <v>324</v>
      </c>
      <c r="V3" s="63" t="s">
        <v>323</v>
      </c>
      <c r="W3" s="63" t="s">
        <v>322</v>
      </c>
      <c r="X3" s="63" t="s">
        <v>321</v>
      </c>
      <c r="Y3" s="63" t="s">
        <v>320</v>
      </c>
      <c r="Z3" s="212"/>
      <c r="AA3" s="212"/>
    </row>
    <row r="4" spans="1:27" ht="57" customHeight="1" x14ac:dyDescent="0.3">
      <c r="A4" s="240" t="s">
        <v>441</v>
      </c>
      <c r="B4" s="240" t="s">
        <v>25</v>
      </c>
      <c r="C4" s="240"/>
      <c r="D4" s="243" t="s">
        <v>359</v>
      </c>
      <c r="E4" s="3" t="s">
        <v>442</v>
      </c>
      <c r="F4" s="3" t="s">
        <v>361</v>
      </c>
      <c r="G4" s="4">
        <v>6</v>
      </c>
      <c r="H4" s="4">
        <v>0</v>
      </c>
      <c r="I4" s="4">
        <f>G4+H4</f>
        <v>6</v>
      </c>
      <c r="J4" s="4">
        <v>8</v>
      </c>
      <c r="K4" s="3" t="s">
        <v>362</v>
      </c>
      <c r="L4" s="244" t="s">
        <v>363</v>
      </c>
      <c r="M4" s="3">
        <v>4</v>
      </c>
      <c r="N4" s="3">
        <v>6</v>
      </c>
      <c r="O4" s="3">
        <v>4</v>
      </c>
      <c r="P4" s="3">
        <f>M4+N4+O4</f>
        <v>14</v>
      </c>
      <c r="Q4" s="3" t="str">
        <f>IF(P4&lt;=12,"B",(IF(P4&lt;=18,"M",(IF(P4&lt;=24,"A",(IF(P4&lt;=30,"MA")))))))</f>
        <v>M</v>
      </c>
      <c r="R4" s="3">
        <v>4</v>
      </c>
      <c r="S4" s="3">
        <f>R4*P4</f>
        <v>56</v>
      </c>
      <c r="T4" s="3" t="str">
        <f>IF(S4&lt;=84,"BAJO",(IF(S4&lt;=156,"MEDIO",(IF(S4&lt;=228,"ALTO",(IF(S4&lt;=300,"MUY ALTO")))))))</f>
        <v>BAJO</v>
      </c>
      <c r="U4" s="3"/>
      <c r="V4" s="3"/>
      <c r="W4" s="3"/>
      <c r="X4" s="3" t="s">
        <v>2</v>
      </c>
      <c r="Y4" s="3"/>
      <c r="Z4" s="3" t="s">
        <v>364</v>
      </c>
      <c r="AA4" s="6" t="s">
        <v>465</v>
      </c>
    </row>
    <row r="5" spans="1:27" ht="48" customHeight="1" x14ac:dyDescent="0.3">
      <c r="A5" s="241"/>
      <c r="B5" s="241"/>
      <c r="C5" s="241"/>
      <c r="D5" s="243"/>
      <c r="E5" s="3" t="s">
        <v>443</v>
      </c>
      <c r="F5" s="3" t="s">
        <v>366</v>
      </c>
      <c r="G5" s="62">
        <v>6</v>
      </c>
      <c r="H5" s="62">
        <v>0</v>
      </c>
      <c r="I5" s="4">
        <f t="shared" ref="I5:I24" si="0">G5+H5</f>
        <v>6</v>
      </c>
      <c r="J5" s="62">
        <v>8</v>
      </c>
      <c r="K5" s="3" t="s">
        <v>367</v>
      </c>
      <c r="L5" s="245"/>
      <c r="M5" s="3">
        <v>4</v>
      </c>
      <c r="N5" s="3">
        <v>6</v>
      </c>
      <c r="O5" s="3">
        <v>4</v>
      </c>
      <c r="P5" s="3">
        <f t="shared" ref="P5:P24" si="1">M5+N5+O5</f>
        <v>14</v>
      </c>
      <c r="Q5" s="3" t="str">
        <f t="shared" ref="Q5:Q24" si="2">IF(P5&lt;=12,"B",(IF(P5&lt;=18,"M",(IF(P5&lt;=24,"A",(IF(P5&lt;=30,"MA")))))))</f>
        <v>M</v>
      </c>
      <c r="R5" s="3">
        <v>4</v>
      </c>
      <c r="S5" s="3">
        <f t="shared" ref="S5:S24" si="3">R5*P5</f>
        <v>56</v>
      </c>
      <c r="T5" s="3" t="str">
        <f t="shared" ref="T5:T24" si="4">IF(S5&lt;=84,"BAJO",(IF(S5&lt;=156,"MEDIO",(IF(S5&lt;=228,"ALTO",(IF(S5&lt;=300,"MUY ALTO")))))))</f>
        <v>BAJO</v>
      </c>
      <c r="U5" s="3"/>
      <c r="V5" s="3"/>
      <c r="W5" s="3"/>
      <c r="X5" s="3" t="s">
        <v>2</v>
      </c>
      <c r="Y5" s="3"/>
      <c r="Z5" s="3" t="s">
        <v>364</v>
      </c>
      <c r="AA5" s="6" t="s">
        <v>465</v>
      </c>
    </row>
    <row r="6" spans="1:27" ht="50.25" customHeight="1" x14ac:dyDescent="0.3">
      <c r="A6" s="241"/>
      <c r="B6" s="241"/>
      <c r="C6" s="241"/>
      <c r="D6" s="243"/>
      <c r="E6" s="3" t="s">
        <v>444</v>
      </c>
      <c r="F6" s="3" t="s">
        <v>369</v>
      </c>
      <c r="G6" s="62">
        <v>6</v>
      </c>
      <c r="H6" s="62">
        <v>0</v>
      </c>
      <c r="I6" s="4">
        <f t="shared" si="0"/>
        <v>6</v>
      </c>
      <c r="J6" s="62">
        <v>8</v>
      </c>
      <c r="K6" s="3" t="s">
        <v>10</v>
      </c>
      <c r="L6" s="246"/>
      <c r="M6" s="3">
        <v>4</v>
      </c>
      <c r="N6" s="3">
        <v>6</v>
      </c>
      <c r="O6" s="3">
        <v>4</v>
      </c>
      <c r="P6" s="3">
        <f t="shared" si="1"/>
        <v>14</v>
      </c>
      <c r="Q6" s="3" t="str">
        <f t="shared" si="2"/>
        <v>M</v>
      </c>
      <c r="R6" s="3">
        <v>4</v>
      </c>
      <c r="S6" s="3">
        <f t="shared" si="3"/>
        <v>56</v>
      </c>
      <c r="T6" s="3" t="str">
        <f t="shared" si="4"/>
        <v>BAJO</v>
      </c>
      <c r="U6" s="3"/>
      <c r="V6" s="3"/>
      <c r="W6" s="3" t="s">
        <v>2</v>
      </c>
      <c r="X6" s="3" t="s">
        <v>2</v>
      </c>
      <c r="Y6" s="3"/>
      <c r="Z6" s="3" t="s">
        <v>370</v>
      </c>
      <c r="AA6" s="6" t="s">
        <v>465</v>
      </c>
    </row>
    <row r="7" spans="1:27" ht="47.25" customHeight="1" x14ac:dyDescent="0.3">
      <c r="A7" s="241"/>
      <c r="B7" s="241"/>
      <c r="C7" s="241"/>
      <c r="D7" s="243"/>
      <c r="E7" s="3" t="s">
        <v>375</v>
      </c>
      <c r="F7" s="3" t="s">
        <v>376</v>
      </c>
      <c r="G7" s="62">
        <v>6</v>
      </c>
      <c r="H7" s="62">
        <v>0</v>
      </c>
      <c r="I7" s="4">
        <f t="shared" si="0"/>
        <v>6</v>
      </c>
      <c r="J7" s="62">
        <v>8</v>
      </c>
      <c r="K7" s="3" t="s">
        <v>66</v>
      </c>
      <c r="L7" s="3" t="s">
        <v>108</v>
      </c>
      <c r="M7" s="3">
        <v>4</v>
      </c>
      <c r="N7" s="3">
        <v>6</v>
      </c>
      <c r="O7" s="3">
        <v>4</v>
      </c>
      <c r="P7" s="3">
        <f t="shared" si="1"/>
        <v>14</v>
      </c>
      <c r="Q7" s="3" t="str">
        <f t="shared" si="2"/>
        <v>M</v>
      </c>
      <c r="R7" s="3">
        <v>4</v>
      </c>
      <c r="S7" s="3">
        <f t="shared" si="3"/>
        <v>56</v>
      </c>
      <c r="T7" s="3" t="str">
        <f t="shared" si="4"/>
        <v>BAJO</v>
      </c>
      <c r="U7" s="3"/>
      <c r="V7" s="3"/>
      <c r="W7" s="3"/>
      <c r="X7" s="3" t="s">
        <v>2</v>
      </c>
      <c r="Y7" s="3"/>
      <c r="Z7" s="3" t="s">
        <v>377</v>
      </c>
      <c r="AA7" s="6" t="s">
        <v>465</v>
      </c>
    </row>
    <row r="8" spans="1:27" ht="70.5" customHeight="1" x14ac:dyDescent="0.3">
      <c r="A8" s="241"/>
      <c r="B8" s="241"/>
      <c r="C8" s="241"/>
      <c r="D8" s="243"/>
      <c r="E8" s="3" t="s">
        <v>378</v>
      </c>
      <c r="F8" s="3" t="s">
        <v>379</v>
      </c>
      <c r="G8" s="62">
        <v>6</v>
      </c>
      <c r="H8" s="62">
        <v>0</v>
      </c>
      <c r="I8" s="4">
        <f t="shared" si="0"/>
        <v>6</v>
      </c>
      <c r="J8" s="62">
        <v>8</v>
      </c>
      <c r="K8" s="3" t="s">
        <v>10</v>
      </c>
      <c r="L8" s="3" t="s">
        <v>380</v>
      </c>
      <c r="M8" s="3">
        <v>4</v>
      </c>
      <c r="N8" s="3">
        <v>6</v>
      </c>
      <c r="O8" s="3">
        <v>4</v>
      </c>
      <c r="P8" s="3">
        <f t="shared" si="1"/>
        <v>14</v>
      </c>
      <c r="Q8" s="3" t="str">
        <f t="shared" si="2"/>
        <v>M</v>
      </c>
      <c r="R8" s="3">
        <v>4</v>
      </c>
      <c r="S8" s="3">
        <f t="shared" si="3"/>
        <v>56</v>
      </c>
      <c r="T8" s="3" t="str">
        <f t="shared" si="4"/>
        <v>BAJO</v>
      </c>
      <c r="U8" s="3"/>
      <c r="V8" s="3"/>
      <c r="W8" s="3"/>
      <c r="X8" s="3" t="s">
        <v>2</v>
      </c>
      <c r="Y8" s="3"/>
      <c r="Z8" s="3" t="s">
        <v>469</v>
      </c>
      <c r="AA8" s="6" t="s">
        <v>465</v>
      </c>
    </row>
    <row r="9" spans="1:27" ht="46.5" customHeight="1" x14ac:dyDescent="0.3">
      <c r="A9" s="241"/>
      <c r="B9" s="241"/>
      <c r="C9" s="241"/>
      <c r="D9" s="243"/>
      <c r="E9" s="3" t="s">
        <v>382</v>
      </c>
      <c r="F9" s="3" t="s">
        <v>383</v>
      </c>
      <c r="G9" s="62">
        <v>6</v>
      </c>
      <c r="H9" s="62">
        <v>0</v>
      </c>
      <c r="I9" s="4">
        <f t="shared" si="0"/>
        <v>6</v>
      </c>
      <c r="J9" s="62">
        <v>8</v>
      </c>
      <c r="K9" s="3" t="s">
        <v>384</v>
      </c>
      <c r="L9" s="6" t="s">
        <v>72</v>
      </c>
      <c r="M9" s="3">
        <v>4</v>
      </c>
      <c r="N9" s="3">
        <v>6</v>
      </c>
      <c r="O9" s="3">
        <v>4</v>
      </c>
      <c r="P9" s="3">
        <f t="shared" si="1"/>
        <v>14</v>
      </c>
      <c r="Q9" s="3" t="str">
        <f t="shared" si="2"/>
        <v>M</v>
      </c>
      <c r="R9" s="3">
        <v>6</v>
      </c>
      <c r="S9" s="3">
        <f t="shared" si="3"/>
        <v>84</v>
      </c>
      <c r="T9" s="3" t="str">
        <f t="shared" si="4"/>
        <v>BAJO</v>
      </c>
      <c r="U9" s="3"/>
      <c r="V9" s="3"/>
      <c r="W9" s="3"/>
      <c r="X9" s="3" t="s">
        <v>2</v>
      </c>
      <c r="Y9" s="3"/>
      <c r="Z9" s="3" t="s">
        <v>385</v>
      </c>
      <c r="AA9" s="6" t="s">
        <v>465</v>
      </c>
    </row>
    <row r="10" spans="1:27" ht="47.25" customHeight="1" x14ac:dyDescent="0.3">
      <c r="A10" s="241"/>
      <c r="B10" s="241"/>
      <c r="C10" s="241"/>
      <c r="D10" s="243" t="s">
        <v>143</v>
      </c>
      <c r="E10" s="3" t="s">
        <v>445</v>
      </c>
      <c r="F10" s="3" t="s">
        <v>387</v>
      </c>
      <c r="G10" s="62">
        <v>6</v>
      </c>
      <c r="H10" s="62">
        <v>0</v>
      </c>
      <c r="I10" s="4">
        <f t="shared" si="0"/>
        <v>6</v>
      </c>
      <c r="J10" s="62">
        <v>8</v>
      </c>
      <c r="K10" s="3" t="s">
        <v>388</v>
      </c>
      <c r="L10" s="244" t="s">
        <v>102</v>
      </c>
      <c r="M10" s="3">
        <v>4</v>
      </c>
      <c r="N10" s="3">
        <v>6</v>
      </c>
      <c r="O10" s="3">
        <v>4</v>
      </c>
      <c r="P10" s="3">
        <f t="shared" si="1"/>
        <v>14</v>
      </c>
      <c r="Q10" s="3" t="str">
        <f t="shared" si="2"/>
        <v>M</v>
      </c>
      <c r="R10" s="3">
        <v>4</v>
      </c>
      <c r="S10" s="3">
        <f t="shared" si="3"/>
        <v>56</v>
      </c>
      <c r="T10" s="3" t="str">
        <f t="shared" si="4"/>
        <v>BAJO</v>
      </c>
      <c r="U10" s="3"/>
      <c r="V10" s="3"/>
      <c r="W10" s="3"/>
      <c r="X10" s="3" t="s">
        <v>2</v>
      </c>
      <c r="Y10" s="3"/>
      <c r="Z10" s="3" t="s">
        <v>389</v>
      </c>
      <c r="AA10" s="6" t="s">
        <v>465</v>
      </c>
    </row>
    <row r="11" spans="1:27" ht="30" customHeight="1" x14ac:dyDescent="0.3">
      <c r="A11" s="241"/>
      <c r="B11" s="241"/>
      <c r="C11" s="241"/>
      <c r="D11" s="243"/>
      <c r="E11" s="3" t="s">
        <v>390</v>
      </c>
      <c r="F11" s="3" t="s">
        <v>391</v>
      </c>
      <c r="G11" s="62">
        <v>6</v>
      </c>
      <c r="H11" s="62">
        <v>0</v>
      </c>
      <c r="I11" s="4">
        <f t="shared" si="0"/>
        <v>6</v>
      </c>
      <c r="J11" s="62">
        <v>8</v>
      </c>
      <c r="K11" s="7" t="s">
        <v>388</v>
      </c>
      <c r="L11" s="246"/>
      <c r="M11" s="3">
        <v>4</v>
      </c>
      <c r="N11" s="3">
        <v>6</v>
      </c>
      <c r="O11" s="3">
        <v>4</v>
      </c>
      <c r="P11" s="3">
        <f t="shared" si="1"/>
        <v>14</v>
      </c>
      <c r="Q11" s="3" t="str">
        <f t="shared" si="2"/>
        <v>M</v>
      </c>
      <c r="R11" s="3">
        <v>8</v>
      </c>
      <c r="S11" s="3">
        <f t="shared" si="3"/>
        <v>112</v>
      </c>
      <c r="T11" s="3" t="str">
        <f t="shared" si="4"/>
        <v>MEDIO</v>
      </c>
      <c r="U11" s="3"/>
      <c r="V11" s="3"/>
      <c r="W11" s="3"/>
      <c r="X11" s="3" t="s">
        <v>2</v>
      </c>
      <c r="Y11" s="3"/>
      <c r="Z11" s="3" t="s">
        <v>389</v>
      </c>
      <c r="AA11" s="6" t="s">
        <v>465</v>
      </c>
    </row>
    <row r="12" spans="1:27" ht="54.75" customHeight="1" x14ac:dyDescent="0.3">
      <c r="A12" s="241"/>
      <c r="B12" s="241"/>
      <c r="C12" s="241"/>
      <c r="D12" s="243"/>
      <c r="E12" s="3" t="s">
        <v>392</v>
      </c>
      <c r="F12" s="3" t="s">
        <v>393</v>
      </c>
      <c r="G12" s="62">
        <v>6</v>
      </c>
      <c r="H12" s="62">
        <v>0</v>
      </c>
      <c r="I12" s="4">
        <f t="shared" si="0"/>
        <v>6</v>
      </c>
      <c r="J12" s="62">
        <v>8</v>
      </c>
      <c r="K12" s="3" t="s">
        <v>394</v>
      </c>
      <c r="L12" s="3" t="s">
        <v>395</v>
      </c>
      <c r="M12" s="3">
        <v>4</v>
      </c>
      <c r="N12" s="3">
        <v>6</v>
      </c>
      <c r="O12" s="3">
        <v>4</v>
      </c>
      <c r="P12" s="3">
        <f t="shared" si="1"/>
        <v>14</v>
      </c>
      <c r="Q12" s="3" t="str">
        <f t="shared" si="2"/>
        <v>M</v>
      </c>
      <c r="R12" s="3">
        <v>6</v>
      </c>
      <c r="S12" s="3">
        <f t="shared" si="3"/>
        <v>84</v>
      </c>
      <c r="T12" s="3" t="str">
        <f t="shared" si="4"/>
        <v>BAJO</v>
      </c>
      <c r="U12" s="3"/>
      <c r="V12" s="3"/>
      <c r="W12" s="3"/>
      <c r="X12" s="3" t="s">
        <v>2</v>
      </c>
      <c r="Y12" s="3"/>
      <c r="Z12" s="3" t="s">
        <v>396</v>
      </c>
      <c r="AA12" s="6" t="s">
        <v>465</v>
      </c>
    </row>
    <row r="13" spans="1:27" ht="40.5" customHeight="1" x14ac:dyDescent="0.3">
      <c r="A13" s="241"/>
      <c r="B13" s="241"/>
      <c r="C13" s="241"/>
      <c r="D13" s="243" t="s">
        <v>133</v>
      </c>
      <c r="E13" s="3" t="s">
        <v>397</v>
      </c>
      <c r="F13" s="3" t="s">
        <v>59</v>
      </c>
      <c r="G13" s="62">
        <v>6</v>
      </c>
      <c r="H13" s="62">
        <v>0</v>
      </c>
      <c r="I13" s="4">
        <f t="shared" si="0"/>
        <v>6</v>
      </c>
      <c r="J13" s="62">
        <v>8</v>
      </c>
      <c r="K13" s="8" t="s">
        <v>373</v>
      </c>
      <c r="L13" s="6" t="s">
        <v>72</v>
      </c>
      <c r="M13" s="3">
        <v>4</v>
      </c>
      <c r="N13" s="3">
        <v>6</v>
      </c>
      <c r="O13" s="3">
        <v>4</v>
      </c>
      <c r="P13" s="3">
        <f t="shared" si="1"/>
        <v>14</v>
      </c>
      <c r="Q13" s="3" t="str">
        <f t="shared" si="2"/>
        <v>M</v>
      </c>
      <c r="R13" s="3">
        <v>6</v>
      </c>
      <c r="S13" s="3">
        <f t="shared" si="3"/>
        <v>84</v>
      </c>
      <c r="T13" s="3" t="str">
        <f t="shared" si="4"/>
        <v>BAJO</v>
      </c>
      <c r="U13" s="3" t="s">
        <v>2</v>
      </c>
      <c r="V13" s="3"/>
      <c r="W13" s="3"/>
      <c r="X13" s="3"/>
      <c r="Y13" s="3"/>
      <c r="Z13" s="3" t="s">
        <v>385</v>
      </c>
      <c r="AA13" s="6" t="s">
        <v>465</v>
      </c>
    </row>
    <row r="14" spans="1:27" ht="60.75" customHeight="1" x14ac:dyDescent="0.3">
      <c r="A14" s="241"/>
      <c r="B14" s="241"/>
      <c r="C14" s="241"/>
      <c r="D14" s="243"/>
      <c r="E14" s="9" t="s">
        <v>398</v>
      </c>
      <c r="F14" s="3" t="s">
        <v>59</v>
      </c>
      <c r="G14" s="62">
        <v>6</v>
      </c>
      <c r="H14" s="62">
        <v>0</v>
      </c>
      <c r="I14" s="4">
        <f t="shared" si="0"/>
        <v>6</v>
      </c>
      <c r="J14" s="62">
        <v>8</v>
      </c>
      <c r="K14" s="8" t="s">
        <v>10</v>
      </c>
      <c r="L14" s="3" t="s">
        <v>395</v>
      </c>
      <c r="M14" s="3">
        <v>4</v>
      </c>
      <c r="N14" s="3">
        <v>6</v>
      </c>
      <c r="O14" s="3">
        <v>4</v>
      </c>
      <c r="P14" s="3">
        <f t="shared" si="1"/>
        <v>14</v>
      </c>
      <c r="Q14" s="3" t="str">
        <f t="shared" si="2"/>
        <v>M</v>
      </c>
      <c r="R14" s="3">
        <v>10</v>
      </c>
      <c r="S14" s="3">
        <f t="shared" si="3"/>
        <v>140</v>
      </c>
      <c r="T14" s="3" t="str">
        <f t="shared" si="4"/>
        <v>MEDIO</v>
      </c>
      <c r="U14" s="3"/>
      <c r="V14" s="3"/>
      <c r="W14" s="3"/>
      <c r="X14" s="3" t="s">
        <v>2</v>
      </c>
      <c r="Y14" s="3"/>
      <c r="Z14" s="3" t="s">
        <v>385</v>
      </c>
      <c r="AA14" s="6" t="s">
        <v>465</v>
      </c>
    </row>
    <row r="15" spans="1:27" ht="63.75" customHeight="1" x14ac:dyDescent="0.3">
      <c r="A15" s="241"/>
      <c r="B15" s="241"/>
      <c r="C15" s="241"/>
      <c r="D15" s="10" t="s">
        <v>399</v>
      </c>
      <c r="E15" s="9" t="s">
        <v>446</v>
      </c>
      <c r="F15" s="3" t="s">
        <v>401</v>
      </c>
      <c r="G15" s="62">
        <v>6</v>
      </c>
      <c r="H15" s="62">
        <v>0</v>
      </c>
      <c r="I15" s="4">
        <f t="shared" si="0"/>
        <v>6</v>
      </c>
      <c r="J15" s="62">
        <v>8</v>
      </c>
      <c r="K15" s="8" t="s">
        <v>373</v>
      </c>
      <c r="L15" s="3" t="s">
        <v>42</v>
      </c>
      <c r="M15" s="3">
        <v>4</v>
      </c>
      <c r="N15" s="3">
        <v>6</v>
      </c>
      <c r="O15" s="3">
        <v>4</v>
      </c>
      <c r="P15" s="3">
        <f t="shared" si="1"/>
        <v>14</v>
      </c>
      <c r="Q15" s="3" t="str">
        <f t="shared" si="2"/>
        <v>M</v>
      </c>
      <c r="R15" s="3">
        <v>6</v>
      </c>
      <c r="S15" s="3">
        <f t="shared" si="3"/>
        <v>84</v>
      </c>
      <c r="T15" s="3" t="str">
        <f t="shared" si="4"/>
        <v>BAJO</v>
      </c>
      <c r="U15" s="3"/>
      <c r="V15" s="3"/>
      <c r="W15" s="3"/>
      <c r="X15" s="3" t="s">
        <v>2</v>
      </c>
      <c r="Y15" s="3"/>
      <c r="Z15" s="3" t="s">
        <v>451</v>
      </c>
      <c r="AA15" s="6" t="s">
        <v>465</v>
      </c>
    </row>
    <row r="16" spans="1:27" ht="47.25" customHeight="1" x14ac:dyDescent="0.3">
      <c r="A16" s="241"/>
      <c r="B16" s="241"/>
      <c r="C16" s="241"/>
      <c r="D16" s="9" t="s">
        <v>403</v>
      </c>
      <c r="E16" s="9" t="s">
        <v>404</v>
      </c>
      <c r="F16" s="3" t="s">
        <v>405</v>
      </c>
      <c r="G16" s="62">
        <v>6</v>
      </c>
      <c r="H16" s="62">
        <v>0</v>
      </c>
      <c r="I16" s="4">
        <f t="shared" si="0"/>
        <v>6</v>
      </c>
      <c r="J16" s="62">
        <v>8</v>
      </c>
      <c r="K16" s="8" t="s">
        <v>10</v>
      </c>
      <c r="L16" s="3" t="s">
        <v>452</v>
      </c>
      <c r="M16" s="3">
        <v>4</v>
      </c>
      <c r="N16" s="3">
        <v>6</v>
      </c>
      <c r="O16" s="3">
        <v>4</v>
      </c>
      <c r="P16" s="3">
        <f t="shared" si="1"/>
        <v>14</v>
      </c>
      <c r="Q16" s="3" t="str">
        <f t="shared" si="2"/>
        <v>M</v>
      </c>
      <c r="R16" s="3">
        <v>6</v>
      </c>
      <c r="S16" s="3">
        <f t="shared" si="3"/>
        <v>84</v>
      </c>
      <c r="T16" s="3" t="str">
        <f t="shared" si="4"/>
        <v>BAJO</v>
      </c>
      <c r="U16" s="3"/>
      <c r="V16" s="3"/>
      <c r="W16" s="3"/>
      <c r="X16" s="3" t="s">
        <v>2</v>
      </c>
      <c r="Y16" s="3"/>
      <c r="Z16" s="3" t="s">
        <v>406</v>
      </c>
      <c r="AA16" s="6" t="s">
        <v>465</v>
      </c>
    </row>
    <row r="17" spans="1:27" ht="30" customHeight="1" x14ac:dyDescent="0.3">
      <c r="A17" s="241"/>
      <c r="B17" s="241"/>
      <c r="C17" s="241"/>
      <c r="D17" s="243" t="s">
        <v>86</v>
      </c>
      <c r="E17" s="9" t="s">
        <v>407</v>
      </c>
      <c r="F17" s="3" t="s">
        <v>408</v>
      </c>
      <c r="G17" s="62">
        <v>6</v>
      </c>
      <c r="H17" s="62">
        <v>0</v>
      </c>
      <c r="I17" s="4">
        <f t="shared" si="0"/>
        <v>6</v>
      </c>
      <c r="J17" s="62">
        <v>8</v>
      </c>
      <c r="K17" s="3" t="s">
        <v>409</v>
      </c>
      <c r="L17" s="244" t="s">
        <v>410</v>
      </c>
      <c r="M17" s="3">
        <v>4</v>
      </c>
      <c r="N17" s="3">
        <v>6</v>
      </c>
      <c r="O17" s="3">
        <v>4</v>
      </c>
      <c r="P17" s="3">
        <f t="shared" si="1"/>
        <v>14</v>
      </c>
      <c r="Q17" s="3" t="str">
        <f t="shared" si="2"/>
        <v>M</v>
      </c>
      <c r="R17" s="3">
        <v>4</v>
      </c>
      <c r="S17" s="3">
        <f t="shared" si="3"/>
        <v>56</v>
      </c>
      <c r="T17" s="3" t="str">
        <f t="shared" si="4"/>
        <v>BAJO</v>
      </c>
      <c r="U17" s="3"/>
      <c r="V17" s="3"/>
      <c r="W17" s="3"/>
      <c r="X17" s="3" t="s">
        <v>2</v>
      </c>
      <c r="Y17" s="3"/>
      <c r="Z17" s="247" t="s">
        <v>411</v>
      </c>
      <c r="AA17" s="6" t="s">
        <v>465</v>
      </c>
    </row>
    <row r="18" spans="1:27" ht="30" customHeight="1" x14ac:dyDescent="0.3">
      <c r="A18" s="241"/>
      <c r="B18" s="241"/>
      <c r="C18" s="241"/>
      <c r="D18" s="243"/>
      <c r="E18" s="9" t="s">
        <v>412</v>
      </c>
      <c r="F18" s="3" t="s">
        <v>413</v>
      </c>
      <c r="G18" s="62">
        <v>6</v>
      </c>
      <c r="H18" s="62">
        <v>0</v>
      </c>
      <c r="I18" s="4">
        <f t="shared" si="0"/>
        <v>6</v>
      </c>
      <c r="J18" s="62">
        <v>8</v>
      </c>
      <c r="K18" s="3" t="s">
        <v>414</v>
      </c>
      <c r="L18" s="245"/>
      <c r="M18" s="3">
        <v>4</v>
      </c>
      <c r="N18" s="3">
        <v>6</v>
      </c>
      <c r="O18" s="3">
        <v>4</v>
      </c>
      <c r="P18" s="3">
        <f t="shared" si="1"/>
        <v>14</v>
      </c>
      <c r="Q18" s="3" t="str">
        <f t="shared" si="2"/>
        <v>M</v>
      </c>
      <c r="R18" s="3">
        <v>4</v>
      </c>
      <c r="S18" s="3">
        <f t="shared" si="3"/>
        <v>56</v>
      </c>
      <c r="T18" s="3" t="str">
        <f t="shared" si="4"/>
        <v>BAJO</v>
      </c>
      <c r="U18" s="3"/>
      <c r="V18" s="3"/>
      <c r="W18" s="3"/>
      <c r="X18" s="3" t="s">
        <v>2</v>
      </c>
      <c r="Y18" s="3"/>
      <c r="Z18" s="247"/>
      <c r="AA18" s="6" t="s">
        <v>465</v>
      </c>
    </row>
    <row r="19" spans="1:27" ht="30" customHeight="1" x14ac:dyDescent="0.3">
      <c r="A19" s="241"/>
      <c r="B19" s="241"/>
      <c r="C19" s="241"/>
      <c r="D19" s="243"/>
      <c r="E19" s="9" t="s">
        <v>417</v>
      </c>
      <c r="F19" s="3" t="s">
        <v>408</v>
      </c>
      <c r="G19" s="62">
        <v>6</v>
      </c>
      <c r="H19" s="62">
        <v>0</v>
      </c>
      <c r="I19" s="4">
        <f t="shared" si="0"/>
        <v>6</v>
      </c>
      <c r="J19" s="62">
        <v>8</v>
      </c>
      <c r="K19" s="3" t="s">
        <v>418</v>
      </c>
      <c r="L19" s="246"/>
      <c r="M19" s="3">
        <v>4</v>
      </c>
      <c r="N19" s="3">
        <v>6</v>
      </c>
      <c r="O19" s="3">
        <v>4</v>
      </c>
      <c r="P19" s="3">
        <f t="shared" si="1"/>
        <v>14</v>
      </c>
      <c r="Q19" s="3" t="str">
        <f t="shared" si="2"/>
        <v>M</v>
      </c>
      <c r="R19" s="3">
        <v>4</v>
      </c>
      <c r="S19" s="3">
        <f t="shared" si="3"/>
        <v>56</v>
      </c>
      <c r="T19" s="3" t="str">
        <f t="shared" si="4"/>
        <v>BAJO</v>
      </c>
      <c r="U19" s="3"/>
      <c r="V19" s="3"/>
      <c r="W19" s="3"/>
      <c r="X19" s="3" t="s">
        <v>2</v>
      </c>
      <c r="Y19" s="3"/>
      <c r="Z19" s="247"/>
      <c r="AA19" s="6" t="s">
        <v>465</v>
      </c>
    </row>
    <row r="20" spans="1:27" ht="42" customHeight="1" x14ac:dyDescent="0.3">
      <c r="A20" s="241"/>
      <c r="B20" s="241"/>
      <c r="C20" s="241"/>
      <c r="D20" s="248" t="s">
        <v>419</v>
      </c>
      <c r="E20" s="9" t="s">
        <v>420</v>
      </c>
      <c r="F20" s="3" t="s">
        <v>421</v>
      </c>
      <c r="G20" s="62">
        <v>6</v>
      </c>
      <c r="H20" s="62">
        <v>0</v>
      </c>
      <c r="I20" s="4">
        <f t="shared" si="0"/>
        <v>6</v>
      </c>
      <c r="J20" s="62">
        <v>8</v>
      </c>
      <c r="K20" s="3" t="s">
        <v>422</v>
      </c>
      <c r="L20" s="3" t="s">
        <v>72</v>
      </c>
      <c r="M20" s="3">
        <v>4</v>
      </c>
      <c r="N20" s="3">
        <v>6</v>
      </c>
      <c r="O20" s="3">
        <v>4</v>
      </c>
      <c r="P20" s="3">
        <f t="shared" si="1"/>
        <v>14</v>
      </c>
      <c r="Q20" s="3" t="str">
        <f t="shared" si="2"/>
        <v>M</v>
      </c>
      <c r="R20" s="3">
        <v>4</v>
      </c>
      <c r="S20" s="3">
        <f t="shared" si="3"/>
        <v>56</v>
      </c>
      <c r="T20" s="3" t="str">
        <f t="shared" si="4"/>
        <v>BAJO</v>
      </c>
      <c r="U20" s="3"/>
      <c r="V20" s="3"/>
      <c r="W20" s="3"/>
      <c r="X20" s="3" t="s">
        <v>2</v>
      </c>
      <c r="Y20" s="3"/>
      <c r="Z20" s="3" t="s">
        <v>423</v>
      </c>
      <c r="AA20" s="6" t="s">
        <v>465</v>
      </c>
    </row>
    <row r="21" spans="1:27" ht="47.25" customHeight="1" x14ac:dyDescent="0.3">
      <c r="A21" s="241"/>
      <c r="B21" s="241"/>
      <c r="C21" s="241"/>
      <c r="D21" s="248"/>
      <c r="E21" s="9" t="s">
        <v>424</v>
      </c>
      <c r="F21" s="3" t="s">
        <v>425</v>
      </c>
      <c r="G21" s="62">
        <v>6</v>
      </c>
      <c r="H21" s="62">
        <v>0</v>
      </c>
      <c r="I21" s="3">
        <f t="shared" si="0"/>
        <v>6</v>
      </c>
      <c r="J21" s="62">
        <v>8</v>
      </c>
      <c r="K21" s="3" t="s">
        <v>97</v>
      </c>
      <c r="L21" s="3" t="s">
        <v>113</v>
      </c>
      <c r="M21" s="3">
        <v>4</v>
      </c>
      <c r="N21" s="3">
        <v>6</v>
      </c>
      <c r="O21" s="3">
        <v>4</v>
      </c>
      <c r="P21" s="3">
        <f t="shared" si="1"/>
        <v>14</v>
      </c>
      <c r="Q21" s="3" t="str">
        <f t="shared" si="2"/>
        <v>M</v>
      </c>
      <c r="R21" s="3">
        <v>6</v>
      </c>
      <c r="S21" s="3">
        <f t="shared" si="3"/>
        <v>84</v>
      </c>
      <c r="T21" s="3" t="str">
        <f t="shared" si="4"/>
        <v>BAJO</v>
      </c>
      <c r="U21" s="3"/>
      <c r="V21" s="3"/>
      <c r="W21" s="3"/>
      <c r="X21" s="3" t="s">
        <v>2</v>
      </c>
      <c r="Y21" s="3"/>
      <c r="Z21" s="60" t="s">
        <v>426</v>
      </c>
      <c r="AA21" s="6" t="s">
        <v>465</v>
      </c>
    </row>
    <row r="22" spans="1:27" ht="40.5" customHeight="1" x14ac:dyDescent="0.3">
      <c r="A22" s="241"/>
      <c r="B22" s="241"/>
      <c r="C22" s="241"/>
      <c r="D22" s="248"/>
      <c r="E22" s="9" t="s">
        <v>427</v>
      </c>
      <c r="F22" s="3" t="s">
        <v>405</v>
      </c>
      <c r="G22" s="62">
        <v>6</v>
      </c>
      <c r="H22" s="62">
        <v>0</v>
      </c>
      <c r="I22" s="4">
        <f t="shared" si="0"/>
        <v>6</v>
      </c>
      <c r="J22" s="62">
        <v>8</v>
      </c>
      <c r="K22" s="12" t="s">
        <v>422</v>
      </c>
      <c r="L22" s="244" t="s">
        <v>452</v>
      </c>
      <c r="M22" s="3">
        <v>4</v>
      </c>
      <c r="N22" s="3">
        <v>6</v>
      </c>
      <c r="O22" s="3">
        <v>4</v>
      </c>
      <c r="P22" s="3">
        <f t="shared" si="1"/>
        <v>14</v>
      </c>
      <c r="Q22" s="3" t="str">
        <f t="shared" si="2"/>
        <v>M</v>
      </c>
      <c r="R22" s="3">
        <v>10</v>
      </c>
      <c r="S22" s="3">
        <f t="shared" si="3"/>
        <v>140</v>
      </c>
      <c r="T22" s="3" t="str">
        <f t="shared" si="4"/>
        <v>MEDIO</v>
      </c>
      <c r="U22" s="3"/>
      <c r="V22" s="3"/>
      <c r="W22" s="3"/>
      <c r="X22" s="3" t="s">
        <v>2</v>
      </c>
      <c r="Y22" s="3"/>
      <c r="Z22" s="3" t="s">
        <v>428</v>
      </c>
      <c r="AA22" s="6" t="s">
        <v>465</v>
      </c>
    </row>
    <row r="23" spans="1:27" ht="88.5" customHeight="1" x14ac:dyDescent="0.3">
      <c r="A23" s="241"/>
      <c r="B23" s="241"/>
      <c r="C23" s="241"/>
      <c r="D23" s="248"/>
      <c r="E23" s="3" t="s">
        <v>429</v>
      </c>
      <c r="F23" s="3" t="s">
        <v>79</v>
      </c>
      <c r="G23" s="62">
        <v>6</v>
      </c>
      <c r="H23" s="62">
        <v>0</v>
      </c>
      <c r="I23" s="4">
        <f t="shared" si="0"/>
        <v>6</v>
      </c>
      <c r="J23" s="62">
        <v>8</v>
      </c>
      <c r="K23" s="3" t="s">
        <v>430</v>
      </c>
      <c r="L23" s="246"/>
      <c r="M23" s="3">
        <v>4</v>
      </c>
      <c r="N23" s="3">
        <v>6</v>
      </c>
      <c r="O23" s="3">
        <v>4</v>
      </c>
      <c r="P23" s="3">
        <f t="shared" si="1"/>
        <v>14</v>
      </c>
      <c r="Q23" s="3" t="str">
        <f t="shared" si="2"/>
        <v>M</v>
      </c>
      <c r="R23" s="3">
        <v>10</v>
      </c>
      <c r="S23" s="3">
        <f t="shared" si="3"/>
        <v>140</v>
      </c>
      <c r="T23" s="3" t="str">
        <f t="shared" si="4"/>
        <v>MEDIO</v>
      </c>
      <c r="U23" s="3"/>
      <c r="V23" s="3"/>
      <c r="W23" s="3"/>
      <c r="X23" s="3" t="s">
        <v>2</v>
      </c>
      <c r="Y23" s="3"/>
      <c r="Z23" s="3" t="s">
        <v>431</v>
      </c>
      <c r="AA23" s="6" t="s">
        <v>465</v>
      </c>
    </row>
    <row r="24" spans="1:27" ht="48.75" customHeight="1" x14ac:dyDescent="0.3">
      <c r="A24" s="242"/>
      <c r="B24" s="242"/>
      <c r="C24" s="242"/>
      <c r="D24" s="10" t="s">
        <v>432</v>
      </c>
      <c r="E24" s="9" t="s">
        <v>433</v>
      </c>
      <c r="F24" s="3" t="s">
        <v>39</v>
      </c>
      <c r="G24" s="62">
        <v>6</v>
      </c>
      <c r="H24" s="62">
        <v>0</v>
      </c>
      <c r="I24" s="4">
        <f t="shared" si="0"/>
        <v>6</v>
      </c>
      <c r="J24" s="62">
        <v>8</v>
      </c>
      <c r="K24" s="3" t="s">
        <v>434</v>
      </c>
      <c r="L24" s="3" t="s">
        <v>455</v>
      </c>
      <c r="M24" s="3">
        <v>4</v>
      </c>
      <c r="N24" s="3">
        <v>4</v>
      </c>
      <c r="O24" s="3">
        <v>4</v>
      </c>
      <c r="P24" s="3">
        <f t="shared" si="1"/>
        <v>12</v>
      </c>
      <c r="Q24" s="3" t="str">
        <f t="shared" si="2"/>
        <v>B</v>
      </c>
      <c r="R24" s="3">
        <v>4</v>
      </c>
      <c r="S24" s="3">
        <f t="shared" si="3"/>
        <v>48</v>
      </c>
      <c r="T24" s="3" t="str">
        <f t="shared" si="4"/>
        <v>BAJO</v>
      </c>
      <c r="U24" s="3"/>
      <c r="V24" s="3"/>
      <c r="W24" s="3"/>
      <c r="X24" s="3" t="s">
        <v>2</v>
      </c>
      <c r="Y24" s="3"/>
      <c r="Z24" s="3" t="s">
        <v>435</v>
      </c>
      <c r="AA24" s="6" t="s">
        <v>465</v>
      </c>
    </row>
    <row r="25" spans="1:27" ht="40.5" customHeight="1" x14ac:dyDescent="0.3">
      <c r="A25" s="244" t="s">
        <v>358</v>
      </c>
      <c r="B25" s="244" t="s">
        <v>2</v>
      </c>
      <c r="C25" s="244"/>
      <c r="D25" s="243" t="s">
        <v>359</v>
      </c>
      <c r="E25" s="3" t="s">
        <v>360</v>
      </c>
      <c r="F25" s="3" t="s">
        <v>361</v>
      </c>
      <c r="G25" s="62">
        <v>6</v>
      </c>
      <c r="H25" s="62">
        <v>0</v>
      </c>
      <c r="I25" s="4">
        <f>G25+H25</f>
        <v>6</v>
      </c>
      <c r="J25" s="62">
        <v>8</v>
      </c>
      <c r="K25" s="3" t="s">
        <v>362</v>
      </c>
      <c r="L25" s="244" t="s">
        <v>363</v>
      </c>
      <c r="M25" s="3">
        <v>4</v>
      </c>
      <c r="N25" s="3">
        <v>10</v>
      </c>
      <c r="O25" s="3">
        <v>4</v>
      </c>
      <c r="P25" s="3">
        <f>M25+N25+O25</f>
        <v>18</v>
      </c>
      <c r="Q25" s="3" t="str">
        <f>IF(P25&lt;=12,"B",(IF(P25&lt;=18,"M",(IF(P25&lt;=24,"A",(IF(P25&lt;=30,"MA")))))))</f>
        <v>M</v>
      </c>
      <c r="R25" s="3">
        <v>4</v>
      </c>
      <c r="S25" s="3">
        <f>R25*P25</f>
        <v>72</v>
      </c>
      <c r="T25" s="3" t="str">
        <f>IF(S25&lt;=84,"BAJO",(IF(S25&lt;=156,"MEDIO",(IF(S25&lt;=228,"ALTO",(IF(S25&lt;=300,"MUY ALTO")))))))</f>
        <v>BAJO</v>
      </c>
      <c r="U25" s="3"/>
      <c r="V25" s="3"/>
      <c r="W25" s="3"/>
      <c r="X25" s="3" t="s">
        <v>2</v>
      </c>
      <c r="Y25" s="3"/>
      <c r="Z25" s="3" t="s">
        <v>364</v>
      </c>
      <c r="AA25" s="6" t="s">
        <v>465</v>
      </c>
    </row>
    <row r="26" spans="1:27" ht="40.5" customHeight="1" x14ac:dyDescent="0.3">
      <c r="A26" s="245"/>
      <c r="B26" s="245"/>
      <c r="C26" s="245"/>
      <c r="D26" s="243"/>
      <c r="E26" s="3" t="s">
        <v>365</v>
      </c>
      <c r="F26" s="3" t="s">
        <v>366</v>
      </c>
      <c r="G26" s="62">
        <v>6</v>
      </c>
      <c r="H26" s="62">
        <v>0</v>
      </c>
      <c r="I26" s="4">
        <f t="shared" ref="I26:I47" si="5">G26+H26</f>
        <v>6</v>
      </c>
      <c r="J26" s="62">
        <v>8</v>
      </c>
      <c r="K26" s="3" t="s">
        <v>367</v>
      </c>
      <c r="L26" s="245"/>
      <c r="M26" s="3">
        <v>4</v>
      </c>
      <c r="N26" s="3">
        <v>10</v>
      </c>
      <c r="O26" s="3">
        <v>4</v>
      </c>
      <c r="P26" s="3">
        <f t="shared" ref="P26:P47" si="6">M26+N26+O26</f>
        <v>18</v>
      </c>
      <c r="Q26" s="3" t="str">
        <f t="shared" ref="Q26:Q47" si="7">IF(P26&lt;=12,"B",(IF(P26&lt;=18,"M",(IF(P26&lt;=24,"A",(IF(P26&lt;=30,"MA")))))))</f>
        <v>M</v>
      </c>
      <c r="R26" s="3">
        <v>4</v>
      </c>
      <c r="S26" s="3">
        <f t="shared" ref="S26:S47" si="8">R26*P26</f>
        <v>72</v>
      </c>
      <c r="T26" s="3" t="str">
        <f t="shared" ref="T26:T47" si="9">IF(S26&lt;=84,"BAJO",(IF(S26&lt;=156,"MEDIO",(IF(S26&lt;=228,"ALTO",(IF(S26&lt;=300,"MUY ALTO")))))))</f>
        <v>BAJO</v>
      </c>
      <c r="U26" s="3"/>
      <c r="V26" s="3"/>
      <c r="W26" s="3"/>
      <c r="X26" s="3" t="s">
        <v>2</v>
      </c>
      <c r="Y26" s="3"/>
      <c r="Z26" s="3" t="s">
        <v>364</v>
      </c>
      <c r="AA26" s="6" t="s">
        <v>465</v>
      </c>
    </row>
    <row r="27" spans="1:27" ht="40.5" customHeight="1" x14ac:dyDescent="0.3">
      <c r="A27" s="245"/>
      <c r="B27" s="245"/>
      <c r="C27" s="245"/>
      <c r="D27" s="243"/>
      <c r="E27" s="3" t="s">
        <v>368</v>
      </c>
      <c r="F27" s="3" t="s">
        <v>369</v>
      </c>
      <c r="G27" s="62">
        <v>6</v>
      </c>
      <c r="H27" s="62">
        <v>0</v>
      </c>
      <c r="I27" s="4">
        <f t="shared" si="5"/>
        <v>6</v>
      </c>
      <c r="J27" s="62">
        <v>8</v>
      </c>
      <c r="K27" s="3" t="s">
        <v>10</v>
      </c>
      <c r="L27" s="246"/>
      <c r="M27" s="3">
        <v>4</v>
      </c>
      <c r="N27" s="3">
        <v>10</v>
      </c>
      <c r="O27" s="3">
        <v>4</v>
      </c>
      <c r="P27" s="3">
        <f t="shared" si="6"/>
        <v>18</v>
      </c>
      <c r="Q27" s="3" t="str">
        <f t="shared" si="7"/>
        <v>M</v>
      </c>
      <c r="R27" s="3">
        <v>4</v>
      </c>
      <c r="S27" s="3">
        <f t="shared" si="8"/>
        <v>72</v>
      </c>
      <c r="T27" s="3" t="str">
        <f t="shared" si="9"/>
        <v>BAJO</v>
      </c>
      <c r="U27" s="3"/>
      <c r="V27" s="3"/>
      <c r="W27" s="3" t="s">
        <v>2</v>
      </c>
      <c r="X27" s="3" t="s">
        <v>2</v>
      </c>
      <c r="Y27" s="3"/>
      <c r="Z27" s="3" t="s">
        <v>370</v>
      </c>
      <c r="AA27" s="6" t="s">
        <v>465</v>
      </c>
    </row>
    <row r="28" spans="1:27" ht="85.5" customHeight="1" x14ac:dyDescent="0.3">
      <c r="A28" s="245"/>
      <c r="B28" s="245"/>
      <c r="C28" s="245"/>
      <c r="D28" s="243"/>
      <c r="E28" s="3" t="s">
        <v>371</v>
      </c>
      <c r="F28" s="3" t="s">
        <v>372</v>
      </c>
      <c r="G28" s="62">
        <v>6</v>
      </c>
      <c r="H28" s="62">
        <v>0</v>
      </c>
      <c r="I28" s="4">
        <f t="shared" si="5"/>
        <v>6</v>
      </c>
      <c r="J28" s="62">
        <v>8</v>
      </c>
      <c r="K28" s="3" t="s">
        <v>373</v>
      </c>
      <c r="L28" s="3" t="s">
        <v>42</v>
      </c>
      <c r="M28" s="3">
        <v>4</v>
      </c>
      <c r="N28" s="3">
        <v>10</v>
      </c>
      <c r="O28" s="3">
        <v>4</v>
      </c>
      <c r="P28" s="3">
        <f t="shared" si="6"/>
        <v>18</v>
      </c>
      <c r="Q28" s="3" t="str">
        <f t="shared" si="7"/>
        <v>M</v>
      </c>
      <c r="R28" s="3">
        <v>4</v>
      </c>
      <c r="S28" s="3">
        <f t="shared" si="8"/>
        <v>72</v>
      </c>
      <c r="T28" s="3" t="str">
        <f t="shared" si="9"/>
        <v>BAJO</v>
      </c>
      <c r="U28" s="3"/>
      <c r="V28" s="3"/>
      <c r="W28" s="3"/>
      <c r="X28" s="3" t="s">
        <v>2</v>
      </c>
      <c r="Y28" s="3"/>
      <c r="Z28" s="3" t="s">
        <v>374</v>
      </c>
      <c r="AA28" s="6" t="s">
        <v>465</v>
      </c>
    </row>
    <row r="29" spans="1:27" ht="49.5" customHeight="1" x14ac:dyDescent="0.3">
      <c r="A29" s="245"/>
      <c r="B29" s="245"/>
      <c r="C29" s="245"/>
      <c r="D29" s="243"/>
      <c r="E29" s="3" t="s">
        <v>375</v>
      </c>
      <c r="F29" s="3" t="s">
        <v>376</v>
      </c>
      <c r="G29" s="62">
        <v>6</v>
      </c>
      <c r="H29" s="62">
        <v>0</v>
      </c>
      <c r="I29" s="4">
        <f t="shared" si="5"/>
        <v>6</v>
      </c>
      <c r="J29" s="62">
        <v>8</v>
      </c>
      <c r="K29" s="3" t="s">
        <v>66</v>
      </c>
      <c r="L29" s="3" t="s">
        <v>108</v>
      </c>
      <c r="M29" s="3">
        <v>4</v>
      </c>
      <c r="N29" s="3">
        <v>10</v>
      </c>
      <c r="O29" s="3">
        <v>4</v>
      </c>
      <c r="P29" s="3">
        <f t="shared" si="6"/>
        <v>18</v>
      </c>
      <c r="Q29" s="3" t="str">
        <f t="shared" si="7"/>
        <v>M</v>
      </c>
      <c r="R29" s="3">
        <v>6</v>
      </c>
      <c r="S29" s="3">
        <f t="shared" si="8"/>
        <v>108</v>
      </c>
      <c r="T29" s="3" t="str">
        <f t="shared" si="9"/>
        <v>MEDIO</v>
      </c>
      <c r="U29" s="3"/>
      <c r="V29" s="3"/>
      <c r="W29" s="3"/>
      <c r="X29" s="3" t="s">
        <v>2</v>
      </c>
      <c r="Y29" s="3"/>
      <c r="Z29" s="3" t="s">
        <v>377</v>
      </c>
      <c r="AA29" s="6" t="s">
        <v>465</v>
      </c>
    </row>
    <row r="30" spans="1:27" ht="72.75" customHeight="1" x14ac:dyDescent="0.3">
      <c r="A30" s="245"/>
      <c r="B30" s="245"/>
      <c r="C30" s="245"/>
      <c r="D30" s="243"/>
      <c r="E30" s="3" t="s">
        <v>378</v>
      </c>
      <c r="F30" s="3" t="s">
        <v>379</v>
      </c>
      <c r="G30" s="62">
        <v>6</v>
      </c>
      <c r="H30" s="62">
        <v>0</v>
      </c>
      <c r="I30" s="4">
        <f t="shared" si="5"/>
        <v>6</v>
      </c>
      <c r="J30" s="62">
        <v>8</v>
      </c>
      <c r="K30" s="3" t="s">
        <v>10</v>
      </c>
      <c r="L30" s="3" t="s">
        <v>380</v>
      </c>
      <c r="M30" s="3">
        <v>4</v>
      </c>
      <c r="N30" s="3">
        <v>10</v>
      </c>
      <c r="O30" s="3">
        <v>4</v>
      </c>
      <c r="P30" s="3">
        <f t="shared" si="6"/>
        <v>18</v>
      </c>
      <c r="Q30" s="3" t="str">
        <f t="shared" si="7"/>
        <v>M</v>
      </c>
      <c r="R30" s="3">
        <v>4</v>
      </c>
      <c r="S30" s="3">
        <f t="shared" si="8"/>
        <v>72</v>
      </c>
      <c r="T30" s="3" t="str">
        <f t="shared" si="9"/>
        <v>BAJO</v>
      </c>
      <c r="U30" s="3"/>
      <c r="V30" s="3"/>
      <c r="W30" s="3"/>
      <c r="X30" s="3" t="s">
        <v>2</v>
      </c>
      <c r="Y30" s="3"/>
      <c r="Z30" s="3" t="s">
        <v>381</v>
      </c>
      <c r="AA30" s="6" t="s">
        <v>465</v>
      </c>
    </row>
    <row r="31" spans="1:27" ht="57" customHeight="1" x14ac:dyDescent="0.3">
      <c r="A31" s="245"/>
      <c r="B31" s="245"/>
      <c r="C31" s="245"/>
      <c r="D31" s="243"/>
      <c r="E31" s="3" t="s">
        <v>382</v>
      </c>
      <c r="F31" s="3" t="s">
        <v>383</v>
      </c>
      <c r="G31" s="62">
        <v>6</v>
      </c>
      <c r="H31" s="62">
        <v>0</v>
      </c>
      <c r="I31" s="4">
        <f t="shared" si="5"/>
        <v>6</v>
      </c>
      <c r="J31" s="62">
        <v>8</v>
      </c>
      <c r="K31" s="3" t="s">
        <v>384</v>
      </c>
      <c r="L31" s="6" t="s">
        <v>72</v>
      </c>
      <c r="M31" s="3">
        <v>4</v>
      </c>
      <c r="N31" s="3">
        <v>10</v>
      </c>
      <c r="O31" s="3">
        <v>4</v>
      </c>
      <c r="P31" s="3">
        <f t="shared" si="6"/>
        <v>18</v>
      </c>
      <c r="Q31" s="3" t="str">
        <f t="shared" si="7"/>
        <v>M</v>
      </c>
      <c r="R31" s="3">
        <v>4</v>
      </c>
      <c r="S31" s="3">
        <f t="shared" si="8"/>
        <v>72</v>
      </c>
      <c r="T31" s="3" t="str">
        <f t="shared" si="9"/>
        <v>BAJO</v>
      </c>
      <c r="U31" s="3"/>
      <c r="V31" s="3"/>
      <c r="W31" s="3"/>
      <c r="X31" s="3" t="s">
        <v>2</v>
      </c>
      <c r="Y31" s="3"/>
      <c r="Z31" s="3" t="s">
        <v>385</v>
      </c>
      <c r="AA31" s="6" t="s">
        <v>465</v>
      </c>
    </row>
    <row r="32" spans="1:27" ht="57" customHeight="1" x14ac:dyDescent="0.3">
      <c r="A32" s="245"/>
      <c r="B32" s="245"/>
      <c r="C32" s="245"/>
      <c r="D32" s="243" t="s">
        <v>143</v>
      </c>
      <c r="E32" s="3" t="s">
        <v>386</v>
      </c>
      <c r="F32" s="3" t="s">
        <v>387</v>
      </c>
      <c r="G32" s="62">
        <v>6</v>
      </c>
      <c r="H32" s="62">
        <v>0</v>
      </c>
      <c r="I32" s="4">
        <f t="shared" si="5"/>
        <v>6</v>
      </c>
      <c r="J32" s="62">
        <v>8</v>
      </c>
      <c r="K32" s="3" t="s">
        <v>388</v>
      </c>
      <c r="L32" s="244" t="s">
        <v>102</v>
      </c>
      <c r="M32" s="3">
        <v>4</v>
      </c>
      <c r="N32" s="3">
        <v>10</v>
      </c>
      <c r="O32" s="3">
        <v>4</v>
      </c>
      <c r="P32" s="3">
        <f t="shared" si="6"/>
        <v>18</v>
      </c>
      <c r="Q32" s="3" t="str">
        <f t="shared" si="7"/>
        <v>M</v>
      </c>
      <c r="R32" s="3">
        <v>4</v>
      </c>
      <c r="S32" s="3">
        <f t="shared" si="8"/>
        <v>72</v>
      </c>
      <c r="T32" s="3" t="str">
        <f t="shared" si="9"/>
        <v>BAJO</v>
      </c>
      <c r="U32" s="3"/>
      <c r="V32" s="3"/>
      <c r="W32" s="3"/>
      <c r="X32" s="3" t="s">
        <v>2</v>
      </c>
      <c r="Y32" s="3"/>
      <c r="Z32" s="3" t="s">
        <v>389</v>
      </c>
      <c r="AA32" s="6" t="s">
        <v>465</v>
      </c>
    </row>
    <row r="33" spans="1:27" ht="47.25" customHeight="1" x14ac:dyDescent="0.3">
      <c r="A33" s="245"/>
      <c r="B33" s="245"/>
      <c r="C33" s="245"/>
      <c r="D33" s="243"/>
      <c r="E33" s="3" t="s">
        <v>390</v>
      </c>
      <c r="F33" s="3" t="s">
        <v>391</v>
      </c>
      <c r="G33" s="62">
        <v>6</v>
      </c>
      <c r="H33" s="62">
        <v>0</v>
      </c>
      <c r="I33" s="4">
        <f t="shared" si="5"/>
        <v>6</v>
      </c>
      <c r="J33" s="62">
        <v>8</v>
      </c>
      <c r="K33" s="7" t="s">
        <v>388</v>
      </c>
      <c r="L33" s="246"/>
      <c r="M33" s="3">
        <v>4</v>
      </c>
      <c r="N33" s="3">
        <v>10</v>
      </c>
      <c r="O33" s="3">
        <v>4</v>
      </c>
      <c r="P33" s="3">
        <f t="shared" si="6"/>
        <v>18</v>
      </c>
      <c r="Q33" s="3" t="str">
        <f t="shared" si="7"/>
        <v>M</v>
      </c>
      <c r="R33" s="3">
        <v>4</v>
      </c>
      <c r="S33" s="3">
        <f t="shared" si="8"/>
        <v>72</v>
      </c>
      <c r="T33" s="3" t="str">
        <f t="shared" si="9"/>
        <v>BAJO</v>
      </c>
      <c r="U33" s="3"/>
      <c r="V33" s="3"/>
      <c r="W33" s="3"/>
      <c r="X33" s="3" t="s">
        <v>2</v>
      </c>
      <c r="Y33" s="3"/>
      <c r="Z33" s="3" t="s">
        <v>389</v>
      </c>
      <c r="AA33" s="6" t="s">
        <v>465</v>
      </c>
    </row>
    <row r="34" spans="1:27" ht="57.75" customHeight="1" x14ac:dyDescent="0.3">
      <c r="A34" s="245"/>
      <c r="B34" s="245"/>
      <c r="C34" s="245"/>
      <c r="D34" s="243"/>
      <c r="E34" s="3" t="s">
        <v>392</v>
      </c>
      <c r="F34" s="3" t="s">
        <v>393</v>
      </c>
      <c r="G34" s="62">
        <v>6</v>
      </c>
      <c r="H34" s="62">
        <v>0</v>
      </c>
      <c r="I34" s="4">
        <f t="shared" si="5"/>
        <v>6</v>
      </c>
      <c r="J34" s="62">
        <v>8</v>
      </c>
      <c r="K34" s="3" t="s">
        <v>394</v>
      </c>
      <c r="L34" s="3" t="s">
        <v>395</v>
      </c>
      <c r="M34" s="3">
        <v>4</v>
      </c>
      <c r="N34" s="3">
        <v>10</v>
      </c>
      <c r="O34" s="3">
        <v>4</v>
      </c>
      <c r="P34" s="3">
        <f t="shared" si="6"/>
        <v>18</v>
      </c>
      <c r="Q34" s="3" t="str">
        <f t="shared" si="7"/>
        <v>M</v>
      </c>
      <c r="R34" s="3">
        <v>4</v>
      </c>
      <c r="S34" s="3">
        <f t="shared" si="8"/>
        <v>72</v>
      </c>
      <c r="T34" s="3" t="str">
        <f t="shared" si="9"/>
        <v>BAJO</v>
      </c>
      <c r="U34" s="3"/>
      <c r="V34" s="3"/>
      <c r="W34" s="3"/>
      <c r="X34" s="3" t="s">
        <v>2</v>
      </c>
      <c r="Y34" s="3"/>
      <c r="Z34" s="3" t="s">
        <v>396</v>
      </c>
      <c r="AA34" s="6" t="s">
        <v>465</v>
      </c>
    </row>
    <row r="35" spans="1:27" ht="30" customHeight="1" x14ac:dyDescent="0.3">
      <c r="A35" s="245"/>
      <c r="B35" s="245"/>
      <c r="C35" s="245"/>
      <c r="D35" s="243" t="s">
        <v>133</v>
      </c>
      <c r="E35" s="3" t="s">
        <v>397</v>
      </c>
      <c r="F35" s="3" t="s">
        <v>59</v>
      </c>
      <c r="G35" s="62">
        <v>6</v>
      </c>
      <c r="H35" s="62">
        <v>0</v>
      </c>
      <c r="I35" s="4">
        <f t="shared" si="5"/>
        <v>6</v>
      </c>
      <c r="J35" s="62">
        <v>8</v>
      </c>
      <c r="K35" s="8" t="s">
        <v>373</v>
      </c>
      <c r="L35" s="6" t="s">
        <v>72</v>
      </c>
      <c r="M35" s="3">
        <v>4</v>
      </c>
      <c r="N35" s="3">
        <v>10</v>
      </c>
      <c r="O35" s="3">
        <v>4</v>
      </c>
      <c r="P35" s="3">
        <f t="shared" si="6"/>
        <v>18</v>
      </c>
      <c r="Q35" s="3" t="str">
        <f t="shared" si="7"/>
        <v>M</v>
      </c>
      <c r="R35" s="3">
        <v>4</v>
      </c>
      <c r="S35" s="3">
        <f t="shared" si="8"/>
        <v>72</v>
      </c>
      <c r="T35" s="3" t="str">
        <f t="shared" si="9"/>
        <v>BAJO</v>
      </c>
      <c r="U35" s="3" t="s">
        <v>2</v>
      </c>
      <c r="V35" s="3"/>
      <c r="W35" s="3"/>
      <c r="X35" s="3"/>
      <c r="Y35" s="3"/>
      <c r="Z35" s="3" t="s">
        <v>385</v>
      </c>
      <c r="AA35" s="6" t="s">
        <v>465</v>
      </c>
    </row>
    <row r="36" spans="1:27" ht="61.5" customHeight="1" x14ac:dyDescent="0.3">
      <c r="A36" s="245"/>
      <c r="B36" s="245"/>
      <c r="C36" s="245"/>
      <c r="D36" s="243"/>
      <c r="E36" s="9" t="s">
        <v>398</v>
      </c>
      <c r="F36" s="3" t="s">
        <v>59</v>
      </c>
      <c r="G36" s="62">
        <v>6</v>
      </c>
      <c r="H36" s="62">
        <v>0</v>
      </c>
      <c r="I36" s="4">
        <f t="shared" si="5"/>
        <v>6</v>
      </c>
      <c r="J36" s="62">
        <v>8</v>
      </c>
      <c r="K36" s="8" t="s">
        <v>10</v>
      </c>
      <c r="L36" s="3" t="s">
        <v>395</v>
      </c>
      <c r="M36" s="3">
        <v>4</v>
      </c>
      <c r="N36" s="3">
        <v>10</v>
      </c>
      <c r="O36" s="3">
        <v>4</v>
      </c>
      <c r="P36" s="3">
        <f t="shared" si="6"/>
        <v>18</v>
      </c>
      <c r="Q36" s="3" t="str">
        <f t="shared" si="7"/>
        <v>M</v>
      </c>
      <c r="R36" s="3">
        <v>6</v>
      </c>
      <c r="S36" s="3">
        <f t="shared" si="8"/>
        <v>108</v>
      </c>
      <c r="T36" s="3" t="str">
        <f t="shared" si="9"/>
        <v>MEDIO</v>
      </c>
      <c r="U36" s="3"/>
      <c r="V36" s="3"/>
      <c r="W36" s="3"/>
      <c r="X36" s="3" t="s">
        <v>2</v>
      </c>
      <c r="Y36" s="3"/>
      <c r="Z36" s="3" t="s">
        <v>459</v>
      </c>
      <c r="AA36" s="6" t="s">
        <v>465</v>
      </c>
    </row>
    <row r="37" spans="1:27" ht="54.75" customHeight="1" x14ac:dyDescent="0.3">
      <c r="A37" s="245"/>
      <c r="B37" s="245"/>
      <c r="C37" s="245"/>
      <c r="D37" s="10" t="s">
        <v>399</v>
      </c>
      <c r="E37" s="9" t="s">
        <v>400</v>
      </c>
      <c r="F37" s="3" t="s">
        <v>401</v>
      </c>
      <c r="G37" s="62">
        <v>6</v>
      </c>
      <c r="H37" s="62">
        <v>0</v>
      </c>
      <c r="I37" s="4">
        <f t="shared" si="5"/>
        <v>6</v>
      </c>
      <c r="J37" s="62">
        <v>8</v>
      </c>
      <c r="K37" s="8" t="s">
        <v>373</v>
      </c>
      <c r="L37" s="3" t="s">
        <v>42</v>
      </c>
      <c r="M37" s="3">
        <v>4</v>
      </c>
      <c r="N37" s="3">
        <v>10</v>
      </c>
      <c r="O37" s="3">
        <v>4</v>
      </c>
      <c r="P37" s="3">
        <f t="shared" si="6"/>
        <v>18</v>
      </c>
      <c r="Q37" s="3" t="str">
        <f t="shared" si="7"/>
        <v>M</v>
      </c>
      <c r="R37" s="3">
        <v>6</v>
      </c>
      <c r="S37" s="3">
        <f t="shared" si="8"/>
        <v>108</v>
      </c>
      <c r="T37" s="3" t="str">
        <f t="shared" si="9"/>
        <v>MEDIO</v>
      </c>
      <c r="U37" s="3"/>
      <c r="V37" s="3"/>
      <c r="W37" s="3"/>
      <c r="X37" s="3" t="s">
        <v>2</v>
      </c>
      <c r="Y37" s="3"/>
      <c r="Z37" s="3" t="s">
        <v>460</v>
      </c>
      <c r="AA37" s="6" t="s">
        <v>465</v>
      </c>
    </row>
    <row r="38" spans="1:27" ht="45.75" customHeight="1" x14ac:dyDescent="0.3">
      <c r="A38" s="245"/>
      <c r="B38" s="245"/>
      <c r="C38" s="245"/>
      <c r="D38" s="9" t="s">
        <v>403</v>
      </c>
      <c r="E38" s="9" t="s">
        <v>404</v>
      </c>
      <c r="F38" s="3" t="s">
        <v>405</v>
      </c>
      <c r="G38" s="62">
        <v>6</v>
      </c>
      <c r="H38" s="62">
        <v>0</v>
      </c>
      <c r="I38" s="4">
        <f t="shared" si="5"/>
        <v>6</v>
      </c>
      <c r="J38" s="62">
        <v>8</v>
      </c>
      <c r="K38" s="8" t="s">
        <v>10</v>
      </c>
      <c r="L38" s="3" t="s">
        <v>192</v>
      </c>
      <c r="M38" s="3">
        <v>4</v>
      </c>
      <c r="N38" s="3">
        <v>2</v>
      </c>
      <c r="O38" s="3">
        <v>2</v>
      </c>
      <c r="P38" s="3">
        <f t="shared" si="6"/>
        <v>8</v>
      </c>
      <c r="Q38" s="3" t="str">
        <f t="shared" si="7"/>
        <v>B</v>
      </c>
      <c r="R38" s="3">
        <v>10</v>
      </c>
      <c r="S38" s="3">
        <f t="shared" si="8"/>
        <v>80</v>
      </c>
      <c r="T38" s="3" t="str">
        <f t="shared" si="9"/>
        <v>BAJO</v>
      </c>
      <c r="U38" s="3"/>
      <c r="V38" s="3"/>
      <c r="W38" s="3"/>
      <c r="X38" s="3" t="s">
        <v>2</v>
      </c>
      <c r="Y38" s="3"/>
      <c r="Z38" s="3" t="s">
        <v>406</v>
      </c>
      <c r="AA38" s="6" t="s">
        <v>465</v>
      </c>
    </row>
    <row r="39" spans="1:27" ht="45.75" customHeight="1" x14ac:dyDescent="0.3">
      <c r="A39" s="245"/>
      <c r="B39" s="245"/>
      <c r="C39" s="245"/>
      <c r="D39" s="243" t="s">
        <v>86</v>
      </c>
      <c r="E39" s="9" t="s">
        <v>407</v>
      </c>
      <c r="F39" s="3" t="s">
        <v>408</v>
      </c>
      <c r="G39" s="62">
        <v>6</v>
      </c>
      <c r="H39" s="62">
        <v>0</v>
      </c>
      <c r="I39" s="4">
        <f t="shared" si="5"/>
        <v>6</v>
      </c>
      <c r="J39" s="62">
        <v>8</v>
      </c>
      <c r="K39" s="3" t="s">
        <v>409</v>
      </c>
      <c r="L39" s="244" t="s">
        <v>410</v>
      </c>
      <c r="M39" s="3">
        <v>4</v>
      </c>
      <c r="N39" s="3">
        <v>10</v>
      </c>
      <c r="O39" s="3">
        <v>4</v>
      </c>
      <c r="P39" s="3">
        <f t="shared" si="6"/>
        <v>18</v>
      </c>
      <c r="Q39" s="3" t="str">
        <f t="shared" si="7"/>
        <v>M</v>
      </c>
      <c r="R39" s="3">
        <v>4</v>
      </c>
      <c r="S39" s="3">
        <f t="shared" si="8"/>
        <v>72</v>
      </c>
      <c r="T39" s="3" t="str">
        <f t="shared" si="9"/>
        <v>BAJO</v>
      </c>
      <c r="U39" s="3"/>
      <c r="V39" s="3"/>
      <c r="W39" s="3"/>
      <c r="X39" s="3" t="s">
        <v>2</v>
      </c>
      <c r="Y39" s="3"/>
      <c r="Z39" s="247" t="s">
        <v>411</v>
      </c>
      <c r="AA39" s="6" t="s">
        <v>465</v>
      </c>
    </row>
    <row r="40" spans="1:27" ht="44.25" customHeight="1" x14ac:dyDescent="0.3">
      <c r="A40" s="245"/>
      <c r="B40" s="245"/>
      <c r="C40" s="245"/>
      <c r="D40" s="243"/>
      <c r="E40" s="9" t="s">
        <v>412</v>
      </c>
      <c r="F40" s="3" t="s">
        <v>413</v>
      </c>
      <c r="G40" s="62">
        <v>6</v>
      </c>
      <c r="H40" s="62">
        <v>0</v>
      </c>
      <c r="I40" s="4">
        <f t="shared" si="5"/>
        <v>6</v>
      </c>
      <c r="J40" s="62">
        <v>8</v>
      </c>
      <c r="K40" s="3" t="s">
        <v>414</v>
      </c>
      <c r="L40" s="245"/>
      <c r="M40" s="3">
        <v>4</v>
      </c>
      <c r="N40" s="3">
        <v>10</v>
      </c>
      <c r="O40" s="3">
        <v>4</v>
      </c>
      <c r="P40" s="3">
        <f t="shared" si="6"/>
        <v>18</v>
      </c>
      <c r="Q40" s="3" t="str">
        <f t="shared" si="7"/>
        <v>M</v>
      </c>
      <c r="R40" s="3">
        <v>4</v>
      </c>
      <c r="S40" s="3">
        <f t="shared" si="8"/>
        <v>72</v>
      </c>
      <c r="T40" s="3" t="str">
        <f t="shared" si="9"/>
        <v>BAJO</v>
      </c>
      <c r="U40" s="3"/>
      <c r="V40" s="3"/>
      <c r="W40" s="3"/>
      <c r="X40" s="3" t="s">
        <v>2</v>
      </c>
      <c r="Y40" s="3"/>
      <c r="Z40" s="247"/>
      <c r="AA40" s="6" t="s">
        <v>465</v>
      </c>
    </row>
    <row r="41" spans="1:27" ht="30" customHeight="1" x14ac:dyDescent="0.3">
      <c r="A41" s="245"/>
      <c r="B41" s="245"/>
      <c r="C41" s="245"/>
      <c r="D41" s="243"/>
      <c r="E41" s="9" t="s">
        <v>415</v>
      </c>
      <c r="F41" s="3" t="s">
        <v>416</v>
      </c>
      <c r="G41" s="62">
        <v>6</v>
      </c>
      <c r="H41" s="62">
        <v>0</v>
      </c>
      <c r="I41" s="4">
        <f t="shared" si="5"/>
        <v>6</v>
      </c>
      <c r="J41" s="62">
        <v>8</v>
      </c>
      <c r="K41" s="3" t="s">
        <v>414</v>
      </c>
      <c r="L41" s="245"/>
      <c r="M41" s="3">
        <v>4</v>
      </c>
      <c r="N41" s="3">
        <v>10</v>
      </c>
      <c r="O41" s="3">
        <v>4</v>
      </c>
      <c r="P41" s="3">
        <f t="shared" si="6"/>
        <v>18</v>
      </c>
      <c r="Q41" s="3" t="str">
        <f t="shared" si="7"/>
        <v>M</v>
      </c>
      <c r="R41" s="3">
        <v>4</v>
      </c>
      <c r="S41" s="3">
        <f t="shared" si="8"/>
        <v>72</v>
      </c>
      <c r="T41" s="3" t="str">
        <f t="shared" si="9"/>
        <v>BAJO</v>
      </c>
      <c r="U41" s="3"/>
      <c r="V41" s="3"/>
      <c r="W41" s="3"/>
      <c r="X41" s="3" t="s">
        <v>2</v>
      </c>
      <c r="Y41" s="3"/>
      <c r="Z41" s="247"/>
      <c r="AA41" s="6" t="s">
        <v>465</v>
      </c>
    </row>
    <row r="42" spans="1:27" ht="30" customHeight="1" x14ac:dyDescent="0.3">
      <c r="A42" s="245"/>
      <c r="B42" s="245"/>
      <c r="C42" s="245"/>
      <c r="D42" s="243"/>
      <c r="E42" s="9" t="s">
        <v>417</v>
      </c>
      <c r="F42" s="3" t="s">
        <v>408</v>
      </c>
      <c r="G42" s="62">
        <v>6</v>
      </c>
      <c r="H42" s="62">
        <v>0</v>
      </c>
      <c r="I42" s="4">
        <f t="shared" si="5"/>
        <v>6</v>
      </c>
      <c r="J42" s="62">
        <v>8</v>
      </c>
      <c r="K42" s="3" t="s">
        <v>418</v>
      </c>
      <c r="L42" s="246"/>
      <c r="M42" s="3">
        <v>4</v>
      </c>
      <c r="N42" s="3">
        <v>10</v>
      </c>
      <c r="O42" s="3">
        <v>4</v>
      </c>
      <c r="P42" s="3">
        <f t="shared" si="6"/>
        <v>18</v>
      </c>
      <c r="Q42" s="3" t="str">
        <f t="shared" si="7"/>
        <v>M</v>
      </c>
      <c r="R42" s="3">
        <v>4</v>
      </c>
      <c r="S42" s="3">
        <f t="shared" si="8"/>
        <v>72</v>
      </c>
      <c r="T42" s="3" t="str">
        <f t="shared" si="9"/>
        <v>BAJO</v>
      </c>
      <c r="U42" s="3"/>
      <c r="V42" s="3"/>
      <c r="W42" s="3"/>
      <c r="X42" s="3" t="s">
        <v>2</v>
      </c>
      <c r="Y42" s="3"/>
      <c r="Z42" s="247"/>
      <c r="AA42" s="6" t="s">
        <v>465</v>
      </c>
    </row>
    <row r="43" spans="1:27" ht="44.25" customHeight="1" x14ac:dyDescent="0.3">
      <c r="A43" s="245"/>
      <c r="B43" s="245"/>
      <c r="C43" s="245"/>
      <c r="D43" s="248" t="s">
        <v>419</v>
      </c>
      <c r="E43" s="9" t="s">
        <v>420</v>
      </c>
      <c r="F43" s="3" t="s">
        <v>421</v>
      </c>
      <c r="G43" s="62">
        <v>6</v>
      </c>
      <c r="H43" s="62">
        <v>0</v>
      </c>
      <c r="I43" s="4">
        <f t="shared" si="5"/>
        <v>6</v>
      </c>
      <c r="J43" s="62">
        <v>8</v>
      </c>
      <c r="K43" s="3" t="s">
        <v>422</v>
      </c>
      <c r="L43" s="3" t="s">
        <v>72</v>
      </c>
      <c r="M43" s="3">
        <v>4</v>
      </c>
      <c r="N43" s="3">
        <v>10</v>
      </c>
      <c r="O43" s="3">
        <v>4</v>
      </c>
      <c r="P43" s="3">
        <f t="shared" si="6"/>
        <v>18</v>
      </c>
      <c r="Q43" s="3" t="str">
        <f t="shared" si="7"/>
        <v>M</v>
      </c>
      <c r="R43" s="3">
        <v>4</v>
      </c>
      <c r="S43" s="3">
        <f t="shared" si="8"/>
        <v>72</v>
      </c>
      <c r="T43" s="3" t="str">
        <f t="shared" si="9"/>
        <v>BAJO</v>
      </c>
      <c r="U43" s="3"/>
      <c r="V43" s="3"/>
      <c r="W43" s="3"/>
      <c r="X43" s="3" t="s">
        <v>2</v>
      </c>
      <c r="Y43" s="3"/>
      <c r="Z43" s="3" t="s">
        <v>423</v>
      </c>
      <c r="AA43" s="6" t="s">
        <v>465</v>
      </c>
    </row>
    <row r="44" spans="1:27" ht="54" customHeight="1" x14ac:dyDescent="0.3">
      <c r="A44" s="245"/>
      <c r="B44" s="245"/>
      <c r="C44" s="245"/>
      <c r="D44" s="248"/>
      <c r="E44" s="9" t="s">
        <v>424</v>
      </c>
      <c r="F44" s="3" t="s">
        <v>425</v>
      </c>
      <c r="G44" s="62">
        <v>6</v>
      </c>
      <c r="H44" s="62">
        <v>0</v>
      </c>
      <c r="I44" s="3">
        <f t="shared" si="5"/>
        <v>6</v>
      </c>
      <c r="J44" s="62">
        <v>8</v>
      </c>
      <c r="K44" s="3" t="s">
        <v>97</v>
      </c>
      <c r="L44" s="3" t="s">
        <v>113</v>
      </c>
      <c r="M44" s="3">
        <v>4</v>
      </c>
      <c r="N44" s="3">
        <v>10</v>
      </c>
      <c r="O44" s="3">
        <v>4</v>
      </c>
      <c r="P44" s="3">
        <f t="shared" si="6"/>
        <v>18</v>
      </c>
      <c r="Q44" s="3" t="str">
        <f t="shared" si="7"/>
        <v>M</v>
      </c>
      <c r="R44" s="3">
        <v>6</v>
      </c>
      <c r="S44" s="3">
        <f t="shared" si="8"/>
        <v>108</v>
      </c>
      <c r="T44" s="3" t="str">
        <f t="shared" si="9"/>
        <v>MEDIO</v>
      </c>
      <c r="U44" s="3"/>
      <c r="V44" s="3"/>
      <c r="W44" s="3"/>
      <c r="X44" s="3" t="s">
        <v>2</v>
      </c>
      <c r="Y44" s="3"/>
      <c r="Z44" s="3" t="s">
        <v>426</v>
      </c>
      <c r="AA44" s="6" t="s">
        <v>465</v>
      </c>
    </row>
    <row r="45" spans="1:27" ht="45" customHeight="1" x14ac:dyDescent="0.3">
      <c r="A45" s="245"/>
      <c r="B45" s="245"/>
      <c r="C45" s="245"/>
      <c r="D45" s="248"/>
      <c r="E45" s="9" t="s">
        <v>427</v>
      </c>
      <c r="F45" s="3" t="s">
        <v>405</v>
      </c>
      <c r="G45" s="62">
        <v>6</v>
      </c>
      <c r="H45" s="62">
        <v>0</v>
      </c>
      <c r="I45" s="4">
        <f t="shared" si="5"/>
        <v>6</v>
      </c>
      <c r="J45" s="62">
        <v>8</v>
      </c>
      <c r="K45" s="12" t="s">
        <v>422</v>
      </c>
      <c r="L45" s="244" t="s">
        <v>452</v>
      </c>
      <c r="M45" s="3">
        <v>4</v>
      </c>
      <c r="N45" s="3">
        <v>10</v>
      </c>
      <c r="O45" s="3">
        <v>4</v>
      </c>
      <c r="P45" s="3">
        <f t="shared" si="6"/>
        <v>18</v>
      </c>
      <c r="Q45" s="3" t="str">
        <f t="shared" si="7"/>
        <v>M</v>
      </c>
      <c r="R45" s="3">
        <v>6</v>
      </c>
      <c r="S45" s="3">
        <f t="shared" si="8"/>
        <v>108</v>
      </c>
      <c r="T45" s="3" t="str">
        <f t="shared" si="9"/>
        <v>MEDIO</v>
      </c>
      <c r="U45" s="3"/>
      <c r="V45" s="3"/>
      <c r="W45" s="3"/>
      <c r="X45" s="3" t="s">
        <v>2</v>
      </c>
      <c r="Y45" s="3"/>
      <c r="Z45" s="3" t="s">
        <v>428</v>
      </c>
      <c r="AA45" s="6" t="s">
        <v>465</v>
      </c>
    </row>
    <row r="46" spans="1:27" ht="84.75" customHeight="1" x14ac:dyDescent="0.3">
      <c r="A46" s="245"/>
      <c r="B46" s="245"/>
      <c r="C46" s="245"/>
      <c r="D46" s="248"/>
      <c r="E46" s="3" t="s">
        <v>429</v>
      </c>
      <c r="F46" s="3" t="s">
        <v>79</v>
      </c>
      <c r="G46" s="62">
        <v>6</v>
      </c>
      <c r="H46" s="62">
        <v>0</v>
      </c>
      <c r="I46" s="4">
        <f t="shared" si="5"/>
        <v>6</v>
      </c>
      <c r="J46" s="62">
        <v>8</v>
      </c>
      <c r="K46" s="3" t="s">
        <v>430</v>
      </c>
      <c r="L46" s="246"/>
      <c r="M46" s="3">
        <v>4</v>
      </c>
      <c r="N46" s="3">
        <v>10</v>
      </c>
      <c r="O46" s="3">
        <v>4</v>
      </c>
      <c r="P46" s="3">
        <f t="shared" si="6"/>
        <v>18</v>
      </c>
      <c r="Q46" s="3" t="str">
        <f t="shared" si="7"/>
        <v>M</v>
      </c>
      <c r="R46" s="3">
        <v>6</v>
      </c>
      <c r="S46" s="3">
        <f t="shared" si="8"/>
        <v>108</v>
      </c>
      <c r="T46" s="3" t="str">
        <f t="shared" si="9"/>
        <v>MEDIO</v>
      </c>
      <c r="U46" s="3"/>
      <c r="V46" s="3"/>
      <c r="W46" s="3"/>
      <c r="X46" s="3" t="s">
        <v>2</v>
      </c>
      <c r="Y46" s="3"/>
      <c r="Z46" s="3" t="s">
        <v>461</v>
      </c>
      <c r="AA46" s="6" t="s">
        <v>465</v>
      </c>
    </row>
    <row r="47" spans="1:27" ht="45" customHeight="1" x14ac:dyDescent="0.3">
      <c r="A47" s="245"/>
      <c r="B47" s="245"/>
      <c r="C47" s="245"/>
      <c r="D47" s="10" t="s">
        <v>432</v>
      </c>
      <c r="E47" s="9" t="s">
        <v>433</v>
      </c>
      <c r="F47" s="3" t="s">
        <v>462</v>
      </c>
      <c r="G47" s="62">
        <v>6</v>
      </c>
      <c r="H47" s="62">
        <v>0</v>
      </c>
      <c r="I47" s="4">
        <f t="shared" si="5"/>
        <v>6</v>
      </c>
      <c r="J47" s="62">
        <v>8</v>
      </c>
      <c r="K47" s="3" t="s">
        <v>434</v>
      </c>
      <c r="L47" s="3" t="s">
        <v>455</v>
      </c>
      <c r="M47" s="3">
        <v>2</v>
      </c>
      <c r="N47" s="3">
        <v>10</v>
      </c>
      <c r="O47" s="3">
        <v>4</v>
      </c>
      <c r="P47" s="3">
        <f t="shared" si="6"/>
        <v>16</v>
      </c>
      <c r="Q47" s="3" t="str">
        <f t="shared" si="7"/>
        <v>M</v>
      </c>
      <c r="R47" s="3">
        <v>6</v>
      </c>
      <c r="S47" s="3">
        <f t="shared" si="8"/>
        <v>96</v>
      </c>
      <c r="T47" s="3" t="str">
        <f t="shared" si="9"/>
        <v>MEDIO</v>
      </c>
      <c r="U47" s="3"/>
      <c r="V47" s="3"/>
      <c r="W47" s="3"/>
      <c r="X47" s="3" t="s">
        <v>2</v>
      </c>
      <c r="Y47" s="3"/>
      <c r="Z47" s="3" t="s">
        <v>435</v>
      </c>
      <c r="AA47" s="6" t="s">
        <v>465</v>
      </c>
    </row>
    <row r="48" spans="1:27" ht="45" hidden="1" customHeight="1" x14ac:dyDescent="0.3">
      <c r="A48" s="249" t="s">
        <v>447</v>
      </c>
      <c r="B48" s="249"/>
      <c r="C48" s="249" t="s">
        <v>25</v>
      </c>
      <c r="D48" s="243" t="s">
        <v>359</v>
      </c>
      <c r="E48" s="3" t="s">
        <v>360</v>
      </c>
      <c r="F48" s="3" t="s">
        <v>361</v>
      </c>
      <c r="G48" s="62">
        <v>6</v>
      </c>
      <c r="H48" s="62">
        <v>0</v>
      </c>
      <c r="I48" s="4">
        <f>G48+H48</f>
        <v>6</v>
      </c>
      <c r="J48" s="62">
        <v>8</v>
      </c>
      <c r="K48" s="3" t="s">
        <v>362</v>
      </c>
      <c r="L48" s="8" t="s">
        <v>363</v>
      </c>
      <c r="M48" s="3">
        <v>4</v>
      </c>
      <c r="N48" s="3">
        <v>6</v>
      </c>
      <c r="O48" s="3">
        <v>4</v>
      </c>
      <c r="P48" s="3">
        <f>M48+N48+O48</f>
        <v>14</v>
      </c>
      <c r="Q48" s="3" t="str">
        <f>IF(P48&lt;=12,"B",(IF(P48&lt;=18,"M",(IF(P48&lt;=24,"A",(IF(P48&lt;=30,"MA")))))))</f>
        <v>M</v>
      </c>
      <c r="R48" s="3">
        <v>4</v>
      </c>
      <c r="S48" s="3">
        <f>R48*P48</f>
        <v>56</v>
      </c>
      <c r="T48" s="3" t="str">
        <f>IF(S48&lt;=84,"BAJO",(IF(S48&lt;=156,"MEDIO",(IF(S48&lt;=228,"ALTO",(IF(S48&lt;=300,"MUY ALTO")))))))</f>
        <v>BAJO</v>
      </c>
      <c r="U48" s="3"/>
      <c r="V48" s="3"/>
      <c r="W48" s="3"/>
      <c r="X48" s="3" t="s">
        <v>2</v>
      </c>
      <c r="Y48" s="3"/>
      <c r="Z48" s="3" t="s">
        <v>364</v>
      </c>
      <c r="AA48" s="6" t="s">
        <v>465</v>
      </c>
    </row>
    <row r="49" spans="1:27" ht="54" hidden="1" customHeight="1" x14ac:dyDescent="0.3">
      <c r="A49" s="250"/>
      <c r="B49" s="250"/>
      <c r="C49" s="250"/>
      <c r="D49" s="243"/>
      <c r="E49" s="3" t="s">
        <v>375</v>
      </c>
      <c r="F49" s="3" t="s">
        <v>376</v>
      </c>
      <c r="G49" s="62">
        <v>6</v>
      </c>
      <c r="H49" s="62">
        <v>0</v>
      </c>
      <c r="I49" s="4">
        <f t="shared" ref="I49:I67" si="10">G49+H49</f>
        <v>6</v>
      </c>
      <c r="J49" s="62">
        <v>8</v>
      </c>
      <c r="K49" s="3" t="s">
        <v>66</v>
      </c>
      <c r="L49" s="3" t="s">
        <v>108</v>
      </c>
      <c r="M49" s="3">
        <v>4</v>
      </c>
      <c r="N49" s="3">
        <v>6</v>
      </c>
      <c r="O49" s="3">
        <v>4</v>
      </c>
      <c r="P49" s="3">
        <f t="shared" ref="P49:P67" si="11">M49+N49+O49</f>
        <v>14</v>
      </c>
      <c r="Q49" s="3" t="str">
        <f t="shared" ref="Q49:Q67" si="12">IF(P49&lt;=12,"B",(IF(P49&lt;=18,"M",(IF(P49&lt;=24,"A",(IF(P49&lt;=30,"MA")))))))</f>
        <v>M</v>
      </c>
      <c r="R49" s="3">
        <v>6</v>
      </c>
      <c r="S49" s="3">
        <f t="shared" ref="S49:S67" si="13">R49*P49</f>
        <v>84</v>
      </c>
      <c r="T49" s="3" t="str">
        <f t="shared" ref="T49:T83" si="14">IF(S49&lt;=84,"BAJO",(IF(S49&lt;=156,"MEDIO",(IF(S49&lt;=228,"ALTO",(IF(S49&lt;=300,"MUY ALTO")))))))</f>
        <v>BAJO</v>
      </c>
      <c r="U49" s="3"/>
      <c r="V49" s="3"/>
      <c r="W49" s="3"/>
      <c r="X49" s="3" t="s">
        <v>2</v>
      </c>
      <c r="Y49" s="3"/>
      <c r="Z49" s="3" t="s">
        <v>377</v>
      </c>
      <c r="AA49" s="6" t="s">
        <v>465</v>
      </c>
    </row>
    <row r="50" spans="1:27" ht="73.5" hidden="1" customHeight="1" x14ac:dyDescent="0.3">
      <c r="A50" s="250"/>
      <c r="B50" s="250"/>
      <c r="C50" s="250"/>
      <c r="D50" s="243"/>
      <c r="E50" s="3" t="s">
        <v>378</v>
      </c>
      <c r="F50" s="3" t="s">
        <v>379</v>
      </c>
      <c r="G50" s="62">
        <v>6</v>
      </c>
      <c r="H50" s="62">
        <v>0</v>
      </c>
      <c r="I50" s="4">
        <f t="shared" si="10"/>
        <v>6</v>
      </c>
      <c r="J50" s="62">
        <v>8</v>
      </c>
      <c r="K50" s="3" t="s">
        <v>10</v>
      </c>
      <c r="L50" s="3" t="s">
        <v>380</v>
      </c>
      <c r="M50" s="3">
        <v>4</v>
      </c>
      <c r="N50" s="3">
        <v>6</v>
      </c>
      <c r="O50" s="3">
        <v>4</v>
      </c>
      <c r="P50" s="3">
        <f t="shared" si="11"/>
        <v>14</v>
      </c>
      <c r="Q50" s="3" t="str">
        <f t="shared" si="12"/>
        <v>M</v>
      </c>
      <c r="R50" s="3">
        <v>4</v>
      </c>
      <c r="S50" s="3">
        <f t="shared" si="13"/>
        <v>56</v>
      </c>
      <c r="T50" s="3" t="str">
        <f t="shared" si="14"/>
        <v>BAJO</v>
      </c>
      <c r="U50" s="3"/>
      <c r="V50" s="3"/>
      <c r="W50" s="3"/>
      <c r="X50" s="3" t="s">
        <v>2</v>
      </c>
      <c r="Y50" s="3"/>
      <c r="Z50" s="3" t="s">
        <v>381</v>
      </c>
      <c r="AA50" s="6" t="s">
        <v>465</v>
      </c>
    </row>
    <row r="51" spans="1:27" ht="30" hidden="1" customHeight="1" x14ac:dyDescent="0.3">
      <c r="A51" s="250"/>
      <c r="B51" s="250"/>
      <c r="C51" s="250"/>
      <c r="D51" s="243"/>
      <c r="E51" s="3" t="s">
        <v>382</v>
      </c>
      <c r="F51" s="3" t="s">
        <v>383</v>
      </c>
      <c r="G51" s="62">
        <v>6</v>
      </c>
      <c r="H51" s="62">
        <v>0</v>
      </c>
      <c r="I51" s="4">
        <f t="shared" si="10"/>
        <v>6</v>
      </c>
      <c r="J51" s="62">
        <v>8</v>
      </c>
      <c r="K51" s="3" t="s">
        <v>384</v>
      </c>
      <c r="L51" s="6" t="s">
        <v>72</v>
      </c>
      <c r="M51" s="3">
        <v>4</v>
      </c>
      <c r="N51" s="3">
        <v>6</v>
      </c>
      <c r="O51" s="3">
        <v>4</v>
      </c>
      <c r="P51" s="3">
        <f t="shared" si="11"/>
        <v>14</v>
      </c>
      <c r="Q51" s="3" t="str">
        <f t="shared" si="12"/>
        <v>M</v>
      </c>
      <c r="R51" s="3">
        <v>4</v>
      </c>
      <c r="S51" s="3">
        <f t="shared" si="13"/>
        <v>56</v>
      </c>
      <c r="T51" s="3" t="str">
        <f t="shared" si="14"/>
        <v>BAJO</v>
      </c>
      <c r="U51" s="3"/>
      <c r="V51" s="3"/>
      <c r="W51" s="3"/>
      <c r="X51" s="3" t="s">
        <v>2</v>
      </c>
      <c r="Y51" s="3"/>
      <c r="Z51" s="3" t="s">
        <v>385</v>
      </c>
      <c r="AA51" s="6" t="s">
        <v>465</v>
      </c>
    </row>
    <row r="52" spans="1:27" ht="45.75" hidden="1" customHeight="1" x14ac:dyDescent="0.3">
      <c r="A52" s="250"/>
      <c r="B52" s="250"/>
      <c r="C52" s="250"/>
      <c r="D52" s="243" t="s">
        <v>143</v>
      </c>
      <c r="E52" s="3" t="s">
        <v>386</v>
      </c>
      <c r="F52" s="3" t="s">
        <v>387</v>
      </c>
      <c r="G52" s="62">
        <v>6</v>
      </c>
      <c r="H52" s="62">
        <v>0</v>
      </c>
      <c r="I52" s="4">
        <f t="shared" si="10"/>
        <v>6</v>
      </c>
      <c r="J52" s="62">
        <v>8</v>
      </c>
      <c r="K52" s="3" t="s">
        <v>388</v>
      </c>
      <c r="L52" s="244" t="s">
        <v>102</v>
      </c>
      <c r="M52" s="3">
        <v>4</v>
      </c>
      <c r="N52" s="3">
        <v>6</v>
      </c>
      <c r="O52" s="3">
        <v>4</v>
      </c>
      <c r="P52" s="3">
        <f t="shared" si="11"/>
        <v>14</v>
      </c>
      <c r="Q52" s="3" t="str">
        <f t="shared" si="12"/>
        <v>M</v>
      </c>
      <c r="R52" s="3">
        <v>4</v>
      </c>
      <c r="S52" s="3">
        <f t="shared" si="13"/>
        <v>56</v>
      </c>
      <c r="T52" s="3" t="str">
        <f t="shared" si="14"/>
        <v>BAJO</v>
      </c>
      <c r="U52" s="3"/>
      <c r="V52" s="3"/>
      <c r="W52" s="3"/>
      <c r="X52" s="3" t="s">
        <v>2</v>
      </c>
      <c r="Y52" s="3"/>
      <c r="Z52" s="3" t="s">
        <v>389</v>
      </c>
      <c r="AA52" s="6" t="s">
        <v>465</v>
      </c>
    </row>
    <row r="53" spans="1:27" ht="30" hidden="1" customHeight="1" x14ac:dyDescent="0.3">
      <c r="A53" s="250"/>
      <c r="B53" s="250"/>
      <c r="C53" s="250"/>
      <c r="D53" s="243"/>
      <c r="E53" s="3" t="s">
        <v>390</v>
      </c>
      <c r="F53" s="3" t="s">
        <v>391</v>
      </c>
      <c r="G53" s="62">
        <v>6</v>
      </c>
      <c r="H53" s="62">
        <v>0</v>
      </c>
      <c r="I53" s="4">
        <f t="shared" si="10"/>
        <v>6</v>
      </c>
      <c r="J53" s="62">
        <v>8</v>
      </c>
      <c r="K53" s="7" t="s">
        <v>388</v>
      </c>
      <c r="L53" s="246"/>
      <c r="M53" s="3">
        <v>4</v>
      </c>
      <c r="N53" s="3">
        <v>6</v>
      </c>
      <c r="O53" s="3">
        <v>4</v>
      </c>
      <c r="P53" s="3">
        <f t="shared" si="11"/>
        <v>14</v>
      </c>
      <c r="Q53" s="3" t="str">
        <f t="shared" si="12"/>
        <v>M</v>
      </c>
      <c r="R53" s="3">
        <v>4</v>
      </c>
      <c r="S53" s="3">
        <f t="shared" si="13"/>
        <v>56</v>
      </c>
      <c r="T53" s="3" t="str">
        <f t="shared" si="14"/>
        <v>BAJO</v>
      </c>
      <c r="U53" s="3"/>
      <c r="V53" s="3"/>
      <c r="W53" s="3"/>
      <c r="X53" s="3" t="s">
        <v>2</v>
      </c>
      <c r="Y53" s="3"/>
      <c r="Z53" s="3" t="s">
        <v>389</v>
      </c>
      <c r="AA53" s="6" t="s">
        <v>465</v>
      </c>
    </row>
    <row r="54" spans="1:27" ht="58.5" hidden="1" customHeight="1" x14ac:dyDescent="0.3">
      <c r="A54" s="250"/>
      <c r="B54" s="250"/>
      <c r="C54" s="250"/>
      <c r="D54" s="243"/>
      <c r="E54" s="3" t="s">
        <v>392</v>
      </c>
      <c r="F54" s="3" t="s">
        <v>393</v>
      </c>
      <c r="G54" s="62">
        <v>6</v>
      </c>
      <c r="H54" s="62">
        <v>0</v>
      </c>
      <c r="I54" s="4">
        <f t="shared" si="10"/>
        <v>6</v>
      </c>
      <c r="J54" s="62">
        <v>8</v>
      </c>
      <c r="K54" s="3" t="s">
        <v>394</v>
      </c>
      <c r="L54" s="3" t="s">
        <v>395</v>
      </c>
      <c r="M54" s="3">
        <v>4</v>
      </c>
      <c r="N54" s="3">
        <v>6</v>
      </c>
      <c r="O54" s="3">
        <v>4</v>
      </c>
      <c r="P54" s="3">
        <f t="shared" si="11"/>
        <v>14</v>
      </c>
      <c r="Q54" s="3" t="str">
        <f t="shared" si="12"/>
        <v>M</v>
      </c>
      <c r="R54" s="3">
        <v>6</v>
      </c>
      <c r="S54" s="3">
        <f t="shared" si="13"/>
        <v>84</v>
      </c>
      <c r="T54" s="3" t="str">
        <f t="shared" si="14"/>
        <v>BAJO</v>
      </c>
      <c r="U54" s="3"/>
      <c r="V54" s="3"/>
      <c r="W54" s="3"/>
      <c r="X54" s="3" t="s">
        <v>2</v>
      </c>
      <c r="Y54" s="3"/>
      <c r="Z54" s="3" t="s">
        <v>396</v>
      </c>
      <c r="AA54" s="6" t="s">
        <v>465</v>
      </c>
    </row>
    <row r="55" spans="1:27" ht="30" hidden="1" customHeight="1" x14ac:dyDescent="0.3">
      <c r="A55" s="250"/>
      <c r="B55" s="250"/>
      <c r="C55" s="250"/>
      <c r="D55" s="243" t="s">
        <v>133</v>
      </c>
      <c r="E55" s="3" t="s">
        <v>397</v>
      </c>
      <c r="F55" s="3" t="s">
        <v>59</v>
      </c>
      <c r="G55" s="62">
        <v>6</v>
      </c>
      <c r="H55" s="62">
        <v>0</v>
      </c>
      <c r="I55" s="4">
        <f t="shared" si="10"/>
        <v>6</v>
      </c>
      <c r="J55" s="62">
        <v>8</v>
      </c>
      <c r="K55" s="8" t="s">
        <v>373</v>
      </c>
      <c r="L55" s="6" t="s">
        <v>72</v>
      </c>
      <c r="M55" s="3">
        <v>4</v>
      </c>
      <c r="N55" s="3">
        <v>6</v>
      </c>
      <c r="O55" s="3">
        <v>4</v>
      </c>
      <c r="P55" s="3">
        <f t="shared" si="11"/>
        <v>14</v>
      </c>
      <c r="Q55" s="3" t="str">
        <f t="shared" si="12"/>
        <v>M</v>
      </c>
      <c r="R55" s="3">
        <v>6</v>
      </c>
      <c r="S55" s="3">
        <f t="shared" si="13"/>
        <v>84</v>
      </c>
      <c r="T55" s="3" t="str">
        <f t="shared" si="14"/>
        <v>BAJO</v>
      </c>
      <c r="U55" s="3" t="s">
        <v>2</v>
      </c>
      <c r="V55" s="3"/>
      <c r="W55" s="3"/>
      <c r="X55" s="3"/>
      <c r="Y55" s="3"/>
      <c r="Z55" s="3" t="s">
        <v>385</v>
      </c>
      <c r="AA55" s="6" t="s">
        <v>465</v>
      </c>
    </row>
    <row r="56" spans="1:27" ht="30" hidden="1" customHeight="1" x14ac:dyDescent="0.3">
      <c r="A56" s="250"/>
      <c r="B56" s="250"/>
      <c r="C56" s="250"/>
      <c r="D56" s="243"/>
      <c r="E56" s="9" t="s">
        <v>398</v>
      </c>
      <c r="F56" s="3" t="s">
        <v>59</v>
      </c>
      <c r="G56" s="62">
        <v>6</v>
      </c>
      <c r="H56" s="62">
        <v>0</v>
      </c>
      <c r="I56" s="4">
        <f t="shared" si="10"/>
        <v>6</v>
      </c>
      <c r="J56" s="62">
        <v>8</v>
      </c>
      <c r="K56" s="8" t="s">
        <v>10</v>
      </c>
      <c r="L56" s="3" t="s">
        <v>395</v>
      </c>
      <c r="M56" s="3">
        <v>4</v>
      </c>
      <c r="N56" s="3">
        <v>6</v>
      </c>
      <c r="O56" s="3">
        <v>4</v>
      </c>
      <c r="P56" s="3">
        <f t="shared" si="11"/>
        <v>14</v>
      </c>
      <c r="Q56" s="3" t="str">
        <f t="shared" si="12"/>
        <v>M</v>
      </c>
      <c r="R56" s="3">
        <v>10</v>
      </c>
      <c r="S56" s="3">
        <f t="shared" si="13"/>
        <v>140</v>
      </c>
      <c r="T56" s="3" t="str">
        <f t="shared" si="14"/>
        <v>MEDIO</v>
      </c>
      <c r="U56" s="3"/>
      <c r="V56" s="3"/>
      <c r="W56" s="3"/>
      <c r="X56" s="3" t="s">
        <v>2</v>
      </c>
      <c r="Y56" s="3"/>
      <c r="Z56" s="3" t="s">
        <v>385</v>
      </c>
      <c r="AA56" s="6" t="s">
        <v>465</v>
      </c>
    </row>
    <row r="57" spans="1:27" ht="53.25" hidden="1" customHeight="1" x14ac:dyDescent="0.3">
      <c r="A57" s="250"/>
      <c r="B57" s="250"/>
      <c r="C57" s="250"/>
      <c r="D57" s="10" t="s">
        <v>399</v>
      </c>
      <c r="E57" s="9" t="s">
        <v>458</v>
      </c>
      <c r="F57" s="3" t="s">
        <v>401</v>
      </c>
      <c r="G57" s="62">
        <v>6</v>
      </c>
      <c r="H57" s="62">
        <v>0</v>
      </c>
      <c r="I57" s="4">
        <f t="shared" si="10"/>
        <v>6</v>
      </c>
      <c r="J57" s="62">
        <v>8</v>
      </c>
      <c r="K57" s="8" t="s">
        <v>373</v>
      </c>
      <c r="L57" s="3" t="s">
        <v>91</v>
      </c>
      <c r="M57" s="3">
        <v>4</v>
      </c>
      <c r="N57" s="3">
        <v>6</v>
      </c>
      <c r="O57" s="3">
        <v>4</v>
      </c>
      <c r="P57" s="3">
        <f t="shared" si="11"/>
        <v>14</v>
      </c>
      <c r="Q57" s="3" t="str">
        <f t="shared" si="12"/>
        <v>M</v>
      </c>
      <c r="R57" s="3">
        <v>6</v>
      </c>
      <c r="S57" s="3">
        <f t="shared" si="13"/>
        <v>84</v>
      </c>
      <c r="T57" s="3" t="str">
        <f t="shared" si="14"/>
        <v>BAJO</v>
      </c>
      <c r="U57" s="3"/>
      <c r="V57" s="3"/>
      <c r="W57" s="3"/>
      <c r="X57" s="3" t="s">
        <v>2</v>
      </c>
      <c r="Y57" s="3"/>
      <c r="Z57" s="3" t="s">
        <v>402</v>
      </c>
      <c r="AA57" s="6" t="s">
        <v>465</v>
      </c>
    </row>
    <row r="58" spans="1:27" ht="53.25" hidden="1" customHeight="1" x14ac:dyDescent="0.3">
      <c r="A58" s="250"/>
      <c r="B58" s="250"/>
      <c r="C58" s="250"/>
      <c r="D58" s="9" t="s">
        <v>403</v>
      </c>
      <c r="E58" s="9" t="s">
        <v>404</v>
      </c>
      <c r="F58" s="3" t="s">
        <v>405</v>
      </c>
      <c r="G58" s="62">
        <v>6</v>
      </c>
      <c r="H58" s="62">
        <v>0</v>
      </c>
      <c r="I58" s="4">
        <f t="shared" si="10"/>
        <v>6</v>
      </c>
      <c r="J58" s="62">
        <v>8</v>
      </c>
      <c r="K58" s="8" t="s">
        <v>10</v>
      </c>
      <c r="L58" s="3" t="s">
        <v>192</v>
      </c>
      <c r="M58" s="3">
        <v>4</v>
      </c>
      <c r="N58" s="3">
        <v>2</v>
      </c>
      <c r="O58" s="3">
        <v>2</v>
      </c>
      <c r="P58" s="3">
        <f t="shared" si="11"/>
        <v>8</v>
      </c>
      <c r="Q58" s="3" t="str">
        <f t="shared" si="12"/>
        <v>B</v>
      </c>
      <c r="R58" s="3">
        <v>10</v>
      </c>
      <c r="S58" s="3">
        <f t="shared" si="13"/>
        <v>80</v>
      </c>
      <c r="T58" s="3" t="str">
        <f t="shared" si="14"/>
        <v>BAJO</v>
      </c>
      <c r="U58" s="3"/>
      <c r="V58" s="3"/>
      <c r="W58" s="3"/>
      <c r="X58" s="3" t="s">
        <v>2</v>
      </c>
      <c r="Y58" s="3"/>
      <c r="Z58" s="3" t="s">
        <v>406</v>
      </c>
      <c r="AA58" s="6" t="s">
        <v>465</v>
      </c>
    </row>
    <row r="59" spans="1:27" ht="30" hidden="1" customHeight="1" x14ac:dyDescent="0.3">
      <c r="A59" s="250"/>
      <c r="B59" s="250"/>
      <c r="C59" s="250"/>
      <c r="D59" s="243" t="s">
        <v>86</v>
      </c>
      <c r="E59" s="9" t="s">
        <v>407</v>
      </c>
      <c r="F59" s="3" t="s">
        <v>408</v>
      </c>
      <c r="G59" s="62">
        <v>6</v>
      </c>
      <c r="H59" s="62">
        <v>0</v>
      </c>
      <c r="I59" s="4">
        <f t="shared" si="10"/>
        <v>6</v>
      </c>
      <c r="J59" s="62">
        <v>8</v>
      </c>
      <c r="K59" s="3" t="s">
        <v>409</v>
      </c>
      <c r="L59" s="244" t="s">
        <v>410</v>
      </c>
      <c r="M59" s="3">
        <v>4</v>
      </c>
      <c r="N59" s="3">
        <v>6</v>
      </c>
      <c r="O59" s="3">
        <v>4</v>
      </c>
      <c r="P59" s="3">
        <f t="shared" si="11"/>
        <v>14</v>
      </c>
      <c r="Q59" s="3" t="str">
        <f t="shared" si="12"/>
        <v>M</v>
      </c>
      <c r="R59" s="3">
        <v>4</v>
      </c>
      <c r="S59" s="3">
        <f t="shared" si="13"/>
        <v>56</v>
      </c>
      <c r="T59" s="3" t="str">
        <f t="shared" si="14"/>
        <v>BAJO</v>
      </c>
      <c r="U59" s="3"/>
      <c r="V59" s="3"/>
      <c r="W59" s="3"/>
      <c r="X59" s="3" t="s">
        <v>2</v>
      </c>
      <c r="Y59" s="3"/>
      <c r="Z59" s="247" t="s">
        <v>411</v>
      </c>
      <c r="AA59" s="6" t="s">
        <v>465</v>
      </c>
    </row>
    <row r="60" spans="1:27" ht="30" hidden="1" customHeight="1" x14ac:dyDescent="0.3">
      <c r="A60" s="250"/>
      <c r="B60" s="250"/>
      <c r="C60" s="250"/>
      <c r="D60" s="243"/>
      <c r="E60" s="9" t="s">
        <v>412</v>
      </c>
      <c r="F60" s="3" t="s">
        <v>413</v>
      </c>
      <c r="G60" s="62">
        <v>6</v>
      </c>
      <c r="H60" s="62">
        <v>0</v>
      </c>
      <c r="I60" s="4">
        <f t="shared" si="10"/>
        <v>6</v>
      </c>
      <c r="J60" s="62">
        <v>8</v>
      </c>
      <c r="K60" s="3" t="s">
        <v>414</v>
      </c>
      <c r="L60" s="245"/>
      <c r="M60" s="3">
        <v>4</v>
      </c>
      <c r="N60" s="3">
        <v>6</v>
      </c>
      <c r="O60" s="3">
        <v>4</v>
      </c>
      <c r="P60" s="3">
        <f t="shared" si="11"/>
        <v>14</v>
      </c>
      <c r="Q60" s="3" t="str">
        <f t="shared" si="12"/>
        <v>M</v>
      </c>
      <c r="R60" s="3">
        <v>4</v>
      </c>
      <c r="S60" s="3">
        <f t="shared" si="13"/>
        <v>56</v>
      </c>
      <c r="T60" s="3" t="str">
        <f t="shared" si="14"/>
        <v>BAJO</v>
      </c>
      <c r="U60" s="3"/>
      <c r="V60" s="3"/>
      <c r="W60" s="3"/>
      <c r="X60" s="3" t="s">
        <v>2</v>
      </c>
      <c r="Y60" s="3"/>
      <c r="Z60" s="247"/>
      <c r="AA60" s="6" t="s">
        <v>465</v>
      </c>
    </row>
    <row r="61" spans="1:27" ht="30" hidden="1" customHeight="1" x14ac:dyDescent="0.3">
      <c r="A61" s="250"/>
      <c r="B61" s="250"/>
      <c r="C61" s="250"/>
      <c r="D61" s="243"/>
      <c r="E61" s="9" t="s">
        <v>415</v>
      </c>
      <c r="F61" s="3" t="s">
        <v>416</v>
      </c>
      <c r="G61" s="62">
        <v>6</v>
      </c>
      <c r="H61" s="62">
        <v>0</v>
      </c>
      <c r="I61" s="4">
        <f t="shared" si="10"/>
        <v>6</v>
      </c>
      <c r="J61" s="62">
        <v>8</v>
      </c>
      <c r="K61" s="3" t="s">
        <v>414</v>
      </c>
      <c r="L61" s="245"/>
      <c r="M61" s="3">
        <v>4</v>
      </c>
      <c r="N61" s="3">
        <v>6</v>
      </c>
      <c r="O61" s="3">
        <v>4</v>
      </c>
      <c r="P61" s="3">
        <f t="shared" si="11"/>
        <v>14</v>
      </c>
      <c r="Q61" s="3" t="str">
        <f t="shared" si="12"/>
        <v>M</v>
      </c>
      <c r="R61" s="3">
        <v>4</v>
      </c>
      <c r="S61" s="3">
        <f t="shared" si="13"/>
        <v>56</v>
      </c>
      <c r="T61" s="3" t="str">
        <f t="shared" si="14"/>
        <v>BAJO</v>
      </c>
      <c r="U61" s="3"/>
      <c r="V61" s="3"/>
      <c r="W61" s="3"/>
      <c r="X61" s="3" t="s">
        <v>2</v>
      </c>
      <c r="Y61" s="3"/>
      <c r="Z61" s="247"/>
      <c r="AA61" s="6" t="s">
        <v>465</v>
      </c>
    </row>
    <row r="62" spans="1:27" ht="40.5" hidden="1" customHeight="1" x14ac:dyDescent="0.3">
      <c r="A62" s="250"/>
      <c r="B62" s="250"/>
      <c r="C62" s="250"/>
      <c r="D62" s="243"/>
      <c r="E62" s="9" t="s">
        <v>417</v>
      </c>
      <c r="F62" s="3" t="s">
        <v>408</v>
      </c>
      <c r="G62" s="62">
        <v>6</v>
      </c>
      <c r="H62" s="62">
        <v>0</v>
      </c>
      <c r="I62" s="4">
        <f t="shared" si="10"/>
        <v>6</v>
      </c>
      <c r="J62" s="62">
        <v>8</v>
      </c>
      <c r="K62" s="3" t="s">
        <v>418</v>
      </c>
      <c r="L62" s="246"/>
      <c r="M62" s="3">
        <v>4</v>
      </c>
      <c r="N62" s="3">
        <v>6</v>
      </c>
      <c r="O62" s="3">
        <v>4</v>
      </c>
      <c r="P62" s="3">
        <f t="shared" si="11"/>
        <v>14</v>
      </c>
      <c r="Q62" s="3" t="str">
        <f t="shared" si="12"/>
        <v>M</v>
      </c>
      <c r="R62" s="3">
        <v>4</v>
      </c>
      <c r="S62" s="3">
        <f t="shared" si="13"/>
        <v>56</v>
      </c>
      <c r="T62" s="3" t="str">
        <f t="shared" si="14"/>
        <v>BAJO</v>
      </c>
      <c r="U62" s="3"/>
      <c r="V62" s="3"/>
      <c r="W62" s="3"/>
      <c r="X62" s="3" t="s">
        <v>2</v>
      </c>
      <c r="Y62" s="3"/>
      <c r="Z62" s="247"/>
      <c r="AA62" s="6" t="s">
        <v>465</v>
      </c>
    </row>
    <row r="63" spans="1:27" ht="40.5" hidden="1" customHeight="1" x14ac:dyDescent="0.3">
      <c r="A63" s="250"/>
      <c r="B63" s="250"/>
      <c r="C63" s="250"/>
      <c r="D63" s="248" t="s">
        <v>419</v>
      </c>
      <c r="E63" s="9" t="s">
        <v>420</v>
      </c>
      <c r="F63" s="3" t="s">
        <v>421</v>
      </c>
      <c r="G63" s="62">
        <v>6</v>
      </c>
      <c r="H63" s="62">
        <v>0</v>
      </c>
      <c r="I63" s="4">
        <f t="shared" si="10"/>
        <v>6</v>
      </c>
      <c r="J63" s="62">
        <v>8</v>
      </c>
      <c r="K63" s="3" t="s">
        <v>422</v>
      </c>
      <c r="L63" s="3" t="s">
        <v>72</v>
      </c>
      <c r="M63" s="3">
        <v>4</v>
      </c>
      <c r="N63" s="3">
        <v>6</v>
      </c>
      <c r="O63" s="3">
        <v>4</v>
      </c>
      <c r="P63" s="3">
        <f t="shared" si="11"/>
        <v>14</v>
      </c>
      <c r="Q63" s="3" t="str">
        <f t="shared" si="12"/>
        <v>M</v>
      </c>
      <c r="R63" s="3">
        <v>4</v>
      </c>
      <c r="S63" s="3">
        <f t="shared" si="13"/>
        <v>56</v>
      </c>
      <c r="T63" s="3" t="str">
        <f t="shared" si="14"/>
        <v>BAJO</v>
      </c>
      <c r="U63" s="3"/>
      <c r="V63" s="3"/>
      <c r="W63" s="3"/>
      <c r="X63" s="3" t="s">
        <v>2</v>
      </c>
      <c r="Y63" s="3"/>
      <c r="Z63" s="3" t="s">
        <v>423</v>
      </c>
      <c r="AA63" s="6" t="s">
        <v>465</v>
      </c>
    </row>
    <row r="64" spans="1:27" ht="57" hidden="1" customHeight="1" x14ac:dyDescent="0.3">
      <c r="A64" s="250"/>
      <c r="B64" s="250"/>
      <c r="C64" s="250"/>
      <c r="D64" s="248"/>
      <c r="E64" s="9" t="s">
        <v>424</v>
      </c>
      <c r="F64" s="3" t="s">
        <v>425</v>
      </c>
      <c r="G64" s="62">
        <v>6</v>
      </c>
      <c r="H64" s="62">
        <v>0</v>
      </c>
      <c r="I64" s="3">
        <f t="shared" si="10"/>
        <v>6</v>
      </c>
      <c r="J64" s="62">
        <v>8</v>
      </c>
      <c r="K64" s="3" t="s">
        <v>97</v>
      </c>
      <c r="L64" s="3" t="s">
        <v>113</v>
      </c>
      <c r="M64" s="3">
        <v>4</v>
      </c>
      <c r="N64" s="3">
        <v>6</v>
      </c>
      <c r="O64" s="3">
        <v>4</v>
      </c>
      <c r="P64" s="3">
        <f t="shared" si="11"/>
        <v>14</v>
      </c>
      <c r="Q64" s="3" t="str">
        <f t="shared" si="12"/>
        <v>M</v>
      </c>
      <c r="R64" s="3">
        <v>6</v>
      </c>
      <c r="S64" s="3">
        <f t="shared" si="13"/>
        <v>84</v>
      </c>
      <c r="T64" s="3" t="str">
        <f t="shared" si="14"/>
        <v>BAJO</v>
      </c>
      <c r="U64" s="3"/>
      <c r="V64" s="3"/>
      <c r="W64" s="3"/>
      <c r="X64" s="3" t="s">
        <v>2</v>
      </c>
      <c r="Y64" s="3"/>
      <c r="Z64" s="60" t="s">
        <v>426</v>
      </c>
      <c r="AA64" s="6" t="s">
        <v>465</v>
      </c>
    </row>
    <row r="65" spans="1:27" ht="47.25" hidden="1" customHeight="1" x14ac:dyDescent="0.3">
      <c r="A65" s="250"/>
      <c r="B65" s="250"/>
      <c r="C65" s="250"/>
      <c r="D65" s="248"/>
      <c r="E65" s="9" t="s">
        <v>427</v>
      </c>
      <c r="F65" s="3" t="s">
        <v>405</v>
      </c>
      <c r="G65" s="62">
        <v>6</v>
      </c>
      <c r="H65" s="62">
        <v>0</v>
      </c>
      <c r="I65" s="4">
        <f t="shared" si="10"/>
        <v>6</v>
      </c>
      <c r="J65" s="62">
        <v>8</v>
      </c>
      <c r="K65" s="12" t="s">
        <v>422</v>
      </c>
      <c r="L65" s="244" t="s">
        <v>452</v>
      </c>
      <c r="M65" s="3">
        <v>4</v>
      </c>
      <c r="N65" s="3">
        <v>6</v>
      </c>
      <c r="O65" s="3">
        <v>4</v>
      </c>
      <c r="P65" s="3">
        <f t="shared" si="11"/>
        <v>14</v>
      </c>
      <c r="Q65" s="3" t="str">
        <f t="shared" si="12"/>
        <v>M</v>
      </c>
      <c r="R65" s="3">
        <v>6</v>
      </c>
      <c r="S65" s="3">
        <f t="shared" si="13"/>
        <v>84</v>
      </c>
      <c r="T65" s="3" t="str">
        <f t="shared" si="14"/>
        <v>BAJO</v>
      </c>
      <c r="U65" s="3"/>
      <c r="V65" s="3"/>
      <c r="W65" s="3"/>
      <c r="X65" s="3" t="s">
        <v>2</v>
      </c>
      <c r="Y65" s="3"/>
      <c r="Z65" s="3" t="s">
        <v>428</v>
      </c>
      <c r="AA65" s="6" t="s">
        <v>465</v>
      </c>
    </row>
    <row r="66" spans="1:27" ht="81" hidden="1" customHeight="1" x14ac:dyDescent="0.3">
      <c r="A66" s="250"/>
      <c r="B66" s="250"/>
      <c r="C66" s="250"/>
      <c r="D66" s="248"/>
      <c r="E66" s="3" t="s">
        <v>448</v>
      </c>
      <c r="F66" s="3" t="s">
        <v>79</v>
      </c>
      <c r="G66" s="62">
        <v>6</v>
      </c>
      <c r="H66" s="62">
        <v>0</v>
      </c>
      <c r="I66" s="4">
        <f t="shared" si="10"/>
        <v>6</v>
      </c>
      <c r="J66" s="62">
        <v>8</v>
      </c>
      <c r="K66" s="3" t="s">
        <v>430</v>
      </c>
      <c r="L66" s="246"/>
      <c r="M66" s="3">
        <v>4</v>
      </c>
      <c r="N66" s="3">
        <v>6</v>
      </c>
      <c r="O66" s="3">
        <v>4</v>
      </c>
      <c r="P66" s="3">
        <f t="shared" si="11"/>
        <v>14</v>
      </c>
      <c r="Q66" s="3" t="str">
        <f t="shared" si="12"/>
        <v>M</v>
      </c>
      <c r="R66" s="3">
        <v>10</v>
      </c>
      <c r="S66" s="3">
        <f t="shared" si="13"/>
        <v>140</v>
      </c>
      <c r="T66" s="3" t="str">
        <f t="shared" si="14"/>
        <v>MEDIO</v>
      </c>
      <c r="U66" s="3"/>
      <c r="V66" s="3"/>
      <c r="W66" s="3"/>
      <c r="X66" s="3" t="s">
        <v>2</v>
      </c>
      <c r="Y66" s="3"/>
      <c r="Z66" s="3" t="s">
        <v>431</v>
      </c>
      <c r="AA66" s="6" t="s">
        <v>465</v>
      </c>
    </row>
    <row r="67" spans="1:27" ht="63.75" hidden="1" customHeight="1" x14ac:dyDescent="0.3">
      <c r="A67" s="250"/>
      <c r="B67" s="250"/>
      <c r="C67" s="250"/>
      <c r="D67" s="10" t="s">
        <v>432</v>
      </c>
      <c r="E67" s="9" t="s">
        <v>433</v>
      </c>
      <c r="F67" s="3" t="s">
        <v>39</v>
      </c>
      <c r="G67" s="62">
        <v>6</v>
      </c>
      <c r="H67" s="62">
        <v>0</v>
      </c>
      <c r="I67" s="4">
        <f t="shared" si="10"/>
        <v>6</v>
      </c>
      <c r="J67" s="62">
        <v>8</v>
      </c>
      <c r="K67" s="3" t="s">
        <v>434</v>
      </c>
      <c r="L67" s="3" t="s">
        <v>455</v>
      </c>
      <c r="M67" s="3">
        <v>4</v>
      </c>
      <c r="N67" s="3">
        <v>6</v>
      </c>
      <c r="O67" s="3">
        <v>4</v>
      </c>
      <c r="P67" s="3">
        <f t="shared" si="11"/>
        <v>14</v>
      </c>
      <c r="Q67" s="3" t="str">
        <f t="shared" si="12"/>
        <v>M</v>
      </c>
      <c r="R67" s="3">
        <v>4</v>
      </c>
      <c r="S67" s="3">
        <f t="shared" si="13"/>
        <v>56</v>
      </c>
      <c r="T67" s="3" t="str">
        <f t="shared" si="14"/>
        <v>BAJO</v>
      </c>
      <c r="U67" s="3"/>
      <c r="V67" s="3"/>
      <c r="W67" s="3"/>
      <c r="X67" s="3" t="s">
        <v>2</v>
      </c>
      <c r="Y67" s="3"/>
      <c r="Z67" s="3" t="s">
        <v>435</v>
      </c>
      <c r="AA67" s="6" t="s">
        <v>465</v>
      </c>
    </row>
    <row r="68" spans="1:27" ht="72.75" customHeight="1" x14ac:dyDescent="0.3">
      <c r="A68" s="247" t="s">
        <v>191</v>
      </c>
      <c r="B68" s="247"/>
      <c r="C68" s="247" t="s">
        <v>25</v>
      </c>
      <c r="D68" s="13" t="s">
        <v>167</v>
      </c>
      <c r="E68" s="3" t="s">
        <v>189</v>
      </c>
      <c r="F68" s="3" t="s">
        <v>165</v>
      </c>
      <c r="G68" s="62">
        <v>6</v>
      </c>
      <c r="H68" s="62">
        <v>0</v>
      </c>
      <c r="I68" s="3">
        <f t="shared" ref="I68:I84" si="15">G68+H68</f>
        <v>6</v>
      </c>
      <c r="J68" s="62">
        <v>8</v>
      </c>
      <c r="K68" s="3" t="s">
        <v>10</v>
      </c>
      <c r="L68" s="11" t="s">
        <v>188</v>
      </c>
      <c r="M68" s="3">
        <v>4</v>
      </c>
      <c r="N68" s="3">
        <v>2</v>
      </c>
      <c r="O68" s="3">
        <v>4</v>
      </c>
      <c r="P68" s="3">
        <f>M68+N68+O68</f>
        <v>10</v>
      </c>
      <c r="Q68" s="3" t="str">
        <f t="shared" ref="Q68:Q84" si="16">IF(P68&lt;=12,"B",(IF(P68&lt;=18,"M",(IF(P68&lt;=24,"A",(IF(P68&lt;=30,"MA")))))))</f>
        <v>B</v>
      </c>
      <c r="R68" s="3">
        <v>6</v>
      </c>
      <c r="S68" s="3">
        <f t="shared" ref="S68:S84" si="17">R68*P68</f>
        <v>60</v>
      </c>
      <c r="T68" s="3" t="str">
        <f t="shared" si="14"/>
        <v>BAJO</v>
      </c>
      <c r="U68" s="3"/>
      <c r="V68" s="3"/>
      <c r="W68" s="3"/>
      <c r="X68" s="3" t="s">
        <v>2</v>
      </c>
      <c r="Y68" s="3"/>
      <c r="Z68" s="11" t="s">
        <v>164</v>
      </c>
      <c r="AA68" s="6" t="s">
        <v>465</v>
      </c>
    </row>
    <row r="69" spans="1:27" ht="47.25" customHeight="1" x14ac:dyDescent="0.3">
      <c r="A69" s="247"/>
      <c r="B69" s="247"/>
      <c r="C69" s="247"/>
      <c r="D69" s="22" t="s">
        <v>163</v>
      </c>
      <c r="E69" s="23" t="s">
        <v>162</v>
      </c>
      <c r="F69" s="23" t="s">
        <v>161</v>
      </c>
      <c r="G69" s="62">
        <v>6</v>
      </c>
      <c r="H69" s="62">
        <v>0</v>
      </c>
      <c r="I69" s="21">
        <f t="shared" si="15"/>
        <v>6</v>
      </c>
      <c r="J69" s="62">
        <v>8</v>
      </c>
      <c r="K69" s="24" t="s">
        <v>130</v>
      </c>
      <c r="L69" s="22" t="s">
        <v>188</v>
      </c>
      <c r="M69" s="25">
        <v>4</v>
      </c>
      <c r="N69" s="3">
        <v>2</v>
      </c>
      <c r="O69" s="3">
        <v>4</v>
      </c>
      <c r="P69" s="25">
        <f>N69+M69+O69</f>
        <v>10</v>
      </c>
      <c r="Q69" s="21" t="str">
        <f t="shared" si="16"/>
        <v>B</v>
      </c>
      <c r="R69" s="25">
        <v>4</v>
      </c>
      <c r="S69" s="21">
        <f t="shared" si="17"/>
        <v>40</v>
      </c>
      <c r="T69" s="3" t="str">
        <f t="shared" si="14"/>
        <v>BAJO</v>
      </c>
      <c r="U69" s="16"/>
      <c r="V69" s="16"/>
      <c r="W69" s="16"/>
      <c r="X69" s="16" t="s">
        <v>25</v>
      </c>
      <c r="Y69" s="16"/>
      <c r="Z69" s="22" t="s">
        <v>187</v>
      </c>
      <c r="AA69" s="6" t="s">
        <v>465</v>
      </c>
    </row>
    <row r="70" spans="1:27" ht="47.25" customHeight="1" x14ac:dyDescent="0.3">
      <c r="A70" s="247"/>
      <c r="B70" s="247"/>
      <c r="C70" s="247"/>
      <c r="D70" s="26" t="s">
        <v>69</v>
      </c>
      <c r="E70" s="22" t="s">
        <v>186</v>
      </c>
      <c r="F70" s="27" t="s">
        <v>158</v>
      </c>
      <c r="G70" s="62">
        <v>6</v>
      </c>
      <c r="H70" s="62">
        <v>0</v>
      </c>
      <c r="I70" s="21">
        <f t="shared" si="15"/>
        <v>6</v>
      </c>
      <c r="J70" s="62">
        <v>8</v>
      </c>
      <c r="K70" s="24" t="s">
        <v>130</v>
      </c>
      <c r="L70" s="27" t="s">
        <v>183</v>
      </c>
      <c r="M70" s="3">
        <v>4</v>
      </c>
      <c r="N70" s="3">
        <v>2</v>
      </c>
      <c r="O70" s="3">
        <v>4</v>
      </c>
      <c r="P70" s="21">
        <f>N70+M70+O70</f>
        <v>10</v>
      </c>
      <c r="Q70" s="21" t="str">
        <f t="shared" si="16"/>
        <v>B</v>
      </c>
      <c r="R70" s="21">
        <v>6</v>
      </c>
      <c r="S70" s="21">
        <f t="shared" si="17"/>
        <v>60</v>
      </c>
      <c r="T70" s="3" t="str">
        <f t="shared" si="14"/>
        <v>BAJO</v>
      </c>
      <c r="U70" s="5"/>
      <c r="V70" s="5"/>
      <c r="W70" s="5"/>
      <c r="X70" s="16" t="s">
        <v>25</v>
      </c>
      <c r="Y70" s="6"/>
      <c r="Z70" s="18" t="s">
        <v>185</v>
      </c>
      <c r="AA70" s="6" t="s">
        <v>465</v>
      </c>
    </row>
    <row r="71" spans="1:27" ht="47.25" customHeight="1" x14ac:dyDescent="0.3">
      <c r="A71" s="247"/>
      <c r="B71" s="247"/>
      <c r="C71" s="247"/>
      <c r="D71" s="26" t="s">
        <v>69</v>
      </c>
      <c r="E71" s="27" t="s">
        <v>156</v>
      </c>
      <c r="F71" s="27" t="s">
        <v>155</v>
      </c>
      <c r="G71" s="62">
        <v>6</v>
      </c>
      <c r="H71" s="62">
        <v>0</v>
      </c>
      <c r="I71" s="21">
        <f t="shared" si="15"/>
        <v>6</v>
      </c>
      <c r="J71" s="62">
        <v>8</v>
      </c>
      <c r="K71" s="24" t="s">
        <v>130</v>
      </c>
      <c r="L71" s="27" t="s">
        <v>183</v>
      </c>
      <c r="M71" s="25">
        <v>4</v>
      </c>
      <c r="N71" s="3">
        <v>2</v>
      </c>
      <c r="O71" s="3">
        <v>4</v>
      </c>
      <c r="P71" s="21">
        <f>N71+M71+O71</f>
        <v>10</v>
      </c>
      <c r="Q71" s="21" t="str">
        <f t="shared" si="16"/>
        <v>B</v>
      </c>
      <c r="R71" s="21">
        <v>6</v>
      </c>
      <c r="S71" s="21">
        <f t="shared" si="17"/>
        <v>60</v>
      </c>
      <c r="T71" s="3" t="str">
        <f t="shared" si="14"/>
        <v>BAJO</v>
      </c>
      <c r="U71" s="16"/>
      <c r="V71" s="16"/>
      <c r="W71" s="16"/>
      <c r="X71" s="16" t="s">
        <v>25</v>
      </c>
      <c r="Y71" s="16"/>
      <c r="Z71" s="18" t="s">
        <v>184</v>
      </c>
      <c r="AA71" s="6" t="s">
        <v>465</v>
      </c>
    </row>
    <row r="72" spans="1:27" ht="40.5" customHeight="1" x14ac:dyDescent="0.3">
      <c r="A72" s="247"/>
      <c r="B72" s="247"/>
      <c r="C72" s="247"/>
      <c r="D72" s="28" t="s">
        <v>154</v>
      </c>
      <c r="E72" s="28" t="s">
        <v>153</v>
      </c>
      <c r="F72" s="28" t="s">
        <v>152</v>
      </c>
      <c r="G72" s="62">
        <v>6</v>
      </c>
      <c r="H72" s="62">
        <v>0</v>
      </c>
      <c r="I72" s="21">
        <f t="shared" si="15"/>
        <v>6</v>
      </c>
      <c r="J72" s="62">
        <v>8</v>
      </c>
      <c r="K72" s="21" t="s">
        <v>151</v>
      </c>
      <c r="L72" s="27" t="s">
        <v>183</v>
      </c>
      <c r="M72" s="3">
        <v>4</v>
      </c>
      <c r="N72" s="3">
        <v>2</v>
      </c>
      <c r="O72" s="3">
        <v>4</v>
      </c>
      <c r="P72" s="21">
        <f>N72+M72+O72</f>
        <v>10</v>
      </c>
      <c r="Q72" s="21" t="str">
        <f t="shared" si="16"/>
        <v>B</v>
      </c>
      <c r="R72" s="21">
        <v>6</v>
      </c>
      <c r="S72" s="21">
        <f t="shared" si="17"/>
        <v>60</v>
      </c>
      <c r="T72" s="3" t="str">
        <f t="shared" si="14"/>
        <v>BAJO</v>
      </c>
      <c r="U72" s="16"/>
      <c r="V72" s="16"/>
      <c r="W72" s="16"/>
      <c r="X72" s="16" t="s">
        <v>25</v>
      </c>
      <c r="Y72" s="16"/>
      <c r="Z72" s="27" t="s">
        <v>183</v>
      </c>
      <c r="AA72" s="6" t="s">
        <v>465</v>
      </c>
    </row>
    <row r="73" spans="1:27" ht="123.75" customHeight="1" x14ac:dyDescent="0.3">
      <c r="A73" s="247"/>
      <c r="B73" s="247"/>
      <c r="C73" s="247"/>
      <c r="D73" s="3" t="s">
        <v>33</v>
      </c>
      <c r="E73" s="14" t="s">
        <v>150</v>
      </c>
      <c r="F73" s="14" t="s">
        <v>149</v>
      </c>
      <c r="G73" s="62">
        <v>6</v>
      </c>
      <c r="H73" s="62">
        <v>0</v>
      </c>
      <c r="I73" s="21">
        <f t="shared" si="15"/>
        <v>6</v>
      </c>
      <c r="J73" s="62">
        <v>8</v>
      </c>
      <c r="K73" s="9" t="s">
        <v>148</v>
      </c>
      <c r="L73" s="15" t="s">
        <v>182</v>
      </c>
      <c r="M73" s="25">
        <v>4</v>
      </c>
      <c r="N73" s="3">
        <v>2</v>
      </c>
      <c r="O73" s="3">
        <v>4</v>
      </c>
      <c r="P73" s="3">
        <f>M73+N73+O73</f>
        <v>10</v>
      </c>
      <c r="Q73" s="3" t="str">
        <f t="shared" si="16"/>
        <v>B</v>
      </c>
      <c r="R73" s="3">
        <v>6</v>
      </c>
      <c r="S73" s="3">
        <f t="shared" si="17"/>
        <v>60</v>
      </c>
      <c r="T73" s="3" t="str">
        <f t="shared" si="14"/>
        <v>BAJO</v>
      </c>
      <c r="U73" s="16"/>
      <c r="V73" s="16"/>
      <c r="W73" s="16"/>
      <c r="X73" s="17" t="s">
        <v>2</v>
      </c>
      <c r="Y73" s="17" t="s">
        <v>2</v>
      </c>
      <c r="Z73" s="18" t="s">
        <v>468</v>
      </c>
      <c r="AA73" s="6" t="s">
        <v>465</v>
      </c>
    </row>
    <row r="74" spans="1:27" ht="49.5" customHeight="1" x14ac:dyDescent="0.3">
      <c r="A74" s="247"/>
      <c r="B74" s="247"/>
      <c r="C74" s="247"/>
      <c r="D74" s="14" t="s">
        <v>143</v>
      </c>
      <c r="E74" s="14" t="s">
        <v>467</v>
      </c>
      <c r="F74" s="14" t="s">
        <v>141</v>
      </c>
      <c r="G74" s="62">
        <v>6</v>
      </c>
      <c r="H74" s="62">
        <v>0</v>
      </c>
      <c r="I74" s="21">
        <f t="shared" si="15"/>
        <v>6</v>
      </c>
      <c r="J74" s="62">
        <v>8</v>
      </c>
      <c r="K74" s="24" t="s">
        <v>130</v>
      </c>
      <c r="L74" s="27" t="s">
        <v>102</v>
      </c>
      <c r="M74" s="3">
        <v>4</v>
      </c>
      <c r="N74" s="3">
        <v>2</v>
      </c>
      <c r="O74" s="3">
        <v>4</v>
      </c>
      <c r="P74" s="21">
        <f t="shared" ref="P74:P79" si="18">N74+M74+O74</f>
        <v>10</v>
      </c>
      <c r="Q74" s="21" t="str">
        <f t="shared" si="16"/>
        <v>B</v>
      </c>
      <c r="R74" s="21">
        <v>6</v>
      </c>
      <c r="S74" s="21">
        <f t="shared" si="17"/>
        <v>60</v>
      </c>
      <c r="T74" s="3" t="str">
        <f t="shared" si="14"/>
        <v>BAJO</v>
      </c>
      <c r="U74" s="16"/>
      <c r="V74" s="16"/>
      <c r="W74" s="16"/>
      <c r="X74" s="16" t="s">
        <v>25</v>
      </c>
      <c r="Y74" s="16"/>
      <c r="Z74" s="18" t="s">
        <v>179</v>
      </c>
      <c r="AA74" s="6" t="s">
        <v>465</v>
      </c>
    </row>
    <row r="75" spans="1:27" ht="49.5" customHeight="1" x14ac:dyDescent="0.3">
      <c r="A75" s="247"/>
      <c r="B75" s="247"/>
      <c r="C75" s="247"/>
      <c r="D75" s="14" t="s">
        <v>143</v>
      </c>
      <c r="E75" s="14" t="s">
        <v>142</v>
      </c>
      <c r="F75" s="14" t="s">
        <v>141</v>
      </c>
      <c r="G75" s="62">
        <v>6</v>
      </c>
      <c r="H75" s="62">
        <v>0</v>
      </c>
      <c r="I75" s="21">
        <f t="shared" si="15"/>
        <v>6</v>
      </c>
      <c r="J75" s="62">
        <v>8</v>
      </c>
      <c r="K75" s="24" t="s">
        <v>130</v>
      </c>
      <c r="L75" s="27" t="s">
        <v>180</v>
      </c>
      <c r="M75" s="25">
        <v>4</v>
      </c>
      <c r="N75" s="3">
        <v>2</v>
      </c>
      <c r="O75" s="3">
        <v>4</v>
      </c>
      <c r="P75" s="21">
        <f t="shared" si="18"/>
        <v>10</v>
      </c>
      <c r="Q75" s="21" t="str">
        <f t="shared" si="16"/>
        <v>B</v>
      </c>
      <c r="R75" s="21">
        <v>6</v>
      </c>
      <c r="S75" s="21">
        <f t="shared" si="17"/>
        <v>60</v>
      </c>
      <c r="T75" s="3" t="str">
        <f t="shared" si="14"/>
        <v>BAJO</v>
      </c>
      <c r="U75" s="16"/>
      <c r="V75" s="16"/>
      <c r="W75" s="16"/>
      <c r="X75" s="16" t="s">
        <v>25</v>
      </c>
      <c r="Y75" s="16"/>
      <c r="Z75" s="18" t="s">
        <v>179</v>
      </c>
      <c r="AA75" s="6" t="s">
        <v>465</v>
      </c>
    </row>
    <row r="76" spans="1:27" ht="49.5" customHeight="1" x14ac:dyDescent="0.3">
      <c r="A76" s="247"/>
      <c r="B76" s="247"/>
      <c r="C76" s="247"/>
      <c r="D76" s="14" t="s">
        <v>86</v>
      </c>
      <c r="E76" s="14" t="s">
        <v>178</v>
      </c>
      <c r="F76" s="14" t="s">
        <v>177</v>
      </c>
      <c r="G76" s="62">
        <v>6</v>
      </c>
      <c r="H76" s="62">
        <v>0</v>
      </c>
      <c r="I76" s="21">
        <f t="shared" si="15"/>
        <v>6</v>
      </c>
      <c r="J76" s="62">
        <v>8</v>
      </c>
      <c r="K76" s="24" t="s">
        <v>136</v>
      </c>
      <c r="L76" s="27" t="s">
        <v>176</v>
      </c>
      <c r="M76" s="3">
        <v>2</v>
      </c>
      <c r="N76" s="3">
        <v>2</v>
      </c>
      <c r="O76" s="3">
        <v>4</v>
      </c>
      <c r="P76" s="21">
        <f t="shared" si="18"/>
        <v>8</v>
      </c>
      <c r="Q76" s="21" t="str">
        <f t="shared" si="16"/>
        <v>B</v>
      </c>
      <c r="R76" s="21">
        <v>10</v>
      </c>
      <c r="S76" s="21">
        <f t="shared" si="17"/>
        <v>80</v>
      </c>
      <c r="T76" s="3" t="str">
        <f t="shared" si="14"/>
        <v>BAJO</v>
      </c>
      <c r="U76" s="3"/>
      <c r="V76" s="3"/>
      <c r="W76" s="3"/>
      <c r="X76" s="3" t="s">
        <v>25</v>
      </c>
      <c r="Y76" s="3"/>
      <c r="Z76" s="18" t="s">
        <v>134</v>
      </c>
      <c r="AA76" s="6" t="s">
        <v>465</v>
      </c>
    </row>
    <row r="77" spans="1:27" ht="49.5" customHeight="1" x14ac:dyDescent="0.3">
      <c r="A77" s="247"/>
      <c r="B77" s="247"/>
      <c r="C77" s="247"/>
      <c r="D77" s="14" t="s">
        <v>133</v>
      </c>
      <c r="E77" s="14" t="s">
        <v>175</v>
      </c>
      <c r="F77" s="14" t="s">
        <v>131</v>
      </c>
      <c r="G77" s="62">
        <v>6</v>
      </c>
      <c r="H77" s="62">
        <v>0</v>
      </c>
      <c r="I77" s="21">
        <f t="shared" si="15"/>
        <v>6</v>
      </c>
      <c r="J77" s="62">
        <v>8</v>
      </c>
      <c r="K77" s="24" t="s">
        <v>130</v>
      </c>
      <c r="L77" s="27" t="s">
        <v>46</v>
      </c>
      <c r="M77" s="25">
        <v>4</v>
      </c>
      <c r="N77" s="3">
        <v>2</v>
      </c>
      <c r="O77" s="3">
        <v>4</v>
      </c>
      <c r="P77" s="21">
        <f t="shared" si="18"/>
        <v>10</v>
      </c>
      <c r="Q77" s="21" t="str">
        <f t="shared" si="16"/>
        <v>B</v>
      </c>
      <c r="R77" s="21">
        <v>6</v>
      </c>
      <c r="S77" s="21">
        <f t="shared" si="17"/>
        <v>60</v>
      </c>
      <c r="T77" s="3" t="str">
        <f t="shared" si="14"/>
        <v>BAJO</v>
      </c>
      <c r="U77" s="16"/>
      <c r="V77" s="16"/>
      <c r="W77" s="16"/>
      <c r="X77" s="16" t="s">
        <v>25</v>
      </c>
      <c r="Y77" s="16"/>
      <c r="Z77" s="18" t="s">
        <v>174</v>
      </c>
      <c r="AA77" s="6" t="s">
        <v>465</v>
      </c>
    </row>
    <row r="78" spans="1:27" ht="62.25" customHeight="1" x14ac:dyDescent="0.3">
      <c r="A78" s="247"/>
      <c r="B78" s="247"/>
      <c r="C78" s="247"/>
      <c r="D78" s="26" t="s">
        <v>128</v>
      </c>
      <c r="E78" s="27" t="s">
        <v>127</v>
      </c>
      <c r="F78" s="27" t="s">
        <v>21</v>
      </c>
      <c r="G78" s="62">
        <v>6</v>
      </c>
      <c r="H78" s="62">
        <v>0</v>
      </c>
      <c r="I78" s="21">
        <f t="shared" si="15"/>
        <v>6</v>
      </c>
      <c r="J78" s="62">
        <v>8</v>
      </c>
      <c r="K78" s="21" t="s">
        <v>126</v>
      </c>
      <c r="L78" s="27" t="s">
        <v>456</v>
      </c>
      <c r="M78" s="3">
        <v>2</v>
      </c>
      <c r="N78" s="3">
        <v>2</v>
      </c>
      <c r="O78" s="3">
        <v>4</v>
      </c>
      <c r="P78" s="21">
        <f t="shared" si="18"/>
        <v>8</v>
      </c>
      <c r="Q78" s="21" t="str">
        <f t="shared" si="16"/>
        <v>B</v>
      </c>
      <c r="R78" s="21">
        <v>10</v>
      </c>
      <c r="S78" s="21">
        <f t="shared" si="17"/>
        <v>80</v>
      </c>
      <c r="T78" s="3" t="str">
        <f t="shared" si="14"/>
        <v>BAJO</v>
      </c>
      <c r="U78" s="3"/>
      <c r="V78" s="3"/>
      <c r="W78" s="3"/>
      <c r="X78" s="3" t="s">
        <v>25</v>
      </c>
      <c r="Y78" s="3"/>
      <c r="Z78" s="18" t="s">
        <v>124</v>
      </c>
      <c r="AA78" s="6" t="s">
        <v>465</v>
      </c>
    </row>
    <row r="79" spans="1:27" ht="49.5" customHeight="1" x14ac:dyDescent="0.3">
      <c r="A79" s="247"/>
      <c r="B79" s="247"/>
      <c r="C79" s="247"/>
      <c r="D79" s="26" t="s">
        <v>28</v>
      </c>
      <c r="E79" s="26" t="s">
        <v>27</v>
      </c>
      <c r="F79" s="27" t="s">
        <v>26</v>
      </c>
      <c r="G79" s="62">
        <v>6</v>
      </c>
      <c r="H79" s="62">
        <v>0</v>
      </c>
      <c r="I79" s="21">
        <f t="shared" si="15"/>
        <v>6</v>
      </c>
      <c r="J79" s="62">
        <v>8</v>
      </c>
      <c r="K79" s="21"/>
      <c r="L79" s="27" t="s">
        <v>457</v>
      </c>
      <c r="M79" s="25">
        <v>2</v>
      </c>
      <c r="N79" s="3">
        <v>2</v>
      </c>
      <c r="O79" s="3">
        <v>4</v>
      </c>
      <c r="P79" s="21">
        <f t="shared" si="18"/>
        <v>8</v>
      </c>
      <c r="Q79" s="21" t="str">
        <f t="shared" si="16"/>
        <v>B</v>
      </c>
      <c r="R79" s="21">
        <v>10</v>
      </c>
      <c r="S79" s="21">
        <f t="shared" si="17"/>
        <v>80</v>
      </c>
      <c r="T79" s="3" t="str">
        <f t="shared" si="14"/>
        <v>BAJO</v>
      </c>
      <c r="U79" s="3"/>
      <c r="V79" s="3"/>
      <c r="W79" s="3"/>
      <c r="X79" s="3" t="s">
        <v>25</v>
      </c>
      <c r="Y79" s="3"/>
      <c r="Z79" s="18" t="s">
        <v>457</v>
      </c>
      <c r="AA79" s="6" t="s">
        <v>465</v>
      </c>
    </row>
    <row r="80" spans="1:27" ht="58.5" customHeight="1" x14ac:dyDescent="0.3">
      <c r="A80" s="247"/>
      <c r="B80" s="247"/>
      <c r="C80" s="247"/>
      <c r="D80" s="14" t="s">
        <v>173</v>
      </c>
      <c r="E80" s="14" t="s">
        <v>172</v>
      </c>
      <c r="F80" s="14" t="s">
        <v>120</v>
      </c>
      <c r="G80" s="62">
        <v>6</v>
      </c>
      <c r="H80" s="62">
        <v>0</v>
      </c>
      <c r="I80" s="3">
        <f t="shared" si="15"/>
        <v>6</v>
      </c>
      <c r="J80" s="62">
        <v>8</v>
      </c>
      <c r="K80" s="3" t="s">
        <v>119</v>
      </c>
      <c r="L80" s="3" t="s">
        <v>72</v>
      </c>
      <c r="M80" s="3">
        <v>2</v>
      </c>
      <c r="N80" s="3">
        <v>2</v>
      </c>
      <c r="O80" s="3">
        <v>4</v>
      </c>
      <c r="P80" s="3">
        <f>M80+N80+O80</f>
        <v>8</v>
      </c>
      <c r="Q80" s="3" t="str">
        <f t="shared" si="16"/>
        <v>B</v>
      </c>
      <c r="R80" s="3">
        <v>10</v>
      </c>
      <c r="S80" s="3">
        <f t="shared" si="17"/>
        <v>80</v>
      </c>
      <c r="T80" s="3" t="str">
        <f t="shared" si="14"/>
        <v>BAJO</v>
      </c>
      <c r="U80" s="3"/>
      <c r="V80" s="3"/>
      <c r="W80" s="3"/>
      <c r="X80" s="3" t="s">
        <v>2</v>
      </c>
      <c r="Y80" s="3"/>
      <c r="Z80" s="3" t="s">
        <v>117</v>
      </c>
      <c r="AA80" s="6" t="s">
        <v>465</v>
      </c>
    </row>
    <row r="81" spans="1:27" ht="58.5" customHeight="1" x14ac:dyDescent="0.3">
      <c r="A81" s="247"/>
      <c r="B81" s="247"/>
      <c r="C81" s="247"/>
      <c r="D81" s="14" t="s">
        <v>122</v>
      </c>
      <c r="E81" s="14" t="s">
        <v>121</v>
      </c>
      <c r="F81" s="14" t="s">
        <v>120</v>
      </c>
      <c r="G81" s="62">
        <v>6</v>
      </c>
      <c r="H81" s="62">
        <v>0</v>
      </c>
      <c r="I81" s="3">
        <f t="shared" si="15"/>
        <v>6</v>
      </c>
      <c r="J81" s="62">
        <v>8</v>
      </c>
      <c r="K81" s="3"/>
      <c r="L81" s="3" t="s">
        <v>171</v>
      </c>
      <c r="M81" s="25">
        <v>2</v>
      </c>
      <c r="N81" s="3">
        <v>2</v>
      </c>
      <c r="O81" s="3">
        <v>4</v>
      </c>
      <c r="P81" s="3">
        <f>M81+N81+O81</f>
        <v>8</v>
      </c>
      <c r="Q81" s="3" t="str">
        <f t="shared" si="16"/>
        <v>B</v>
      </c>
      <c r="R81" s="3">
        <v>10</v>
      </c>
      <c r="S81" s="3">
        <f t="shared" si="17"/>
        <v>80</v>
      </c>
      <c r="T81" s="3" t="str">
        <f t="shared" si="14"/>
        <v>BAJO</v>
      </c>
      <c r="U81" s="3"/>
      <c r="V81" s="3"/>
      <c r="W81" s="3"/>
      <c r="X81" s="3" t="s">
        <v>25</v>
      </c>
      <c r="Y81" s="3" t="s">
        <v>25</v>
      </c>
      <c r="Z81" s="3" t="s">
        <v>466</v>
      </c>
      <c r="AA81" s="6" t="s">
        <v>465</v>
      </c>
    </row>
    <row r="82" spans="1:27" ht="58.5" customHeight="1" x14ac:dyDescent="0.3">
      <c r="A82" s="247"/>
      <c r="B82" s="247"/>
      <c r="C82" s="247"/>
      <c r="D82" s="22" t="s">
        <v>116</v>
      </c>
      <c r="E82" s="3" t="s">
        <v>54</v>
      </c>
      <c r="F82" s="3" t="s">
        <v>53</v>
      </c>
      <c r="G82" s="62">
        <v>6</v>
      </c>
      <c r="H82" s="62">
        <v>0</v>
      </c>
      <c r="I82" s="3">
        <f t="shared" si="15"/>
        <v>6</v>
      </c>
      <c r="J82" s="62">
        <v>8</v>
      </c>
      <c r="K82" s="3" t="s">
        <v>4</v>
      </c>
      <c r="L82" s="27" t="s">
        <v>46</v>
      </c>
      <c r="M82" s="3">
        <v>4</v>
      </c>
      <c r="N82" s="3">
        <v>2</v>
      </c>
      <c r="O82" s="3">
        <v>4</v>
      </c>
      <c r="P82" s="3">
        <f>M82+N82+O82</f>
        <v>10</v>
      </c>
      <c r="Q82" s="3" t="str">
        <f t="shared" si="16"/>
        <v>B</v>
      </c>
      <c r="R82" s="3">
        <v>6</v>
      </c>
      <c r="S82" s="3">
        <f t="shared" si="17"/>
        <v>60</v>
      </c>
      <c r="T82" s="3" t="str">
        <f t="shared" si="14"/>
        <v>BAJO</v>
      </c>
      <c r="U82" s="3"/>
      <c r="V82" s="3"/>
      <c r="W82" s="3"/>
      <c r="X82" s="3" t="s">
        <v>2</v>
      </c>
      <c r="Y82" s="3"/>
      <c r="Z82" s="3" t="s">
        <v>51</v>
      </c>
      <c r="AA82" s="6" t="s">
        <v>465</v>
      </c>
    </row>
    <row r="83" spans="1:27" ht="58.5" customHeight="1" x14ac:dyDescent="0.3">
      <c r="A83" s="247"/>
      <c r="B83" s="247"/>
      <c r="C83" s="247"/>
      <c r="D83" s="22" t="s">
        <v>115</v>
      </c>
      <c r="E83" s="3" t="s">
        <v>114</v>
      </c>
      <c r="F83" s="3" t="s">
        <v>453</v>
      </c>
      <c r="G83" s="62">
        <v>6</v>
      </c>
      <c r="H83" s="62">
        <v>0</v>
      </c>
      <c r="I83" s="3">
        <f t="shared" si="15"/>
        <v>6</v>
      </c>
      <c r="J83" s="62">
        <v>8</v>
      </c>
      <c r="K83" s="3" t="s">
        <v>4</v>
      </c>
      <c r="L83" s="3" t="s">
        <v>170</v>
      </c>
      <c r="M83" s="25">
        <v>4</v>
      </c>
      <c r="N83" s="3">
        <v>2</v>
      </c>
      <c r="O83" s="3">
        <v>4</v>
      </c>
      <c r="P83" s="3">
        <f>M83+N83+O83</f>
        <v>10</v>
      </c>
      <c r="Q83" s="3" t="str">
        <f t="shared" si="16"/>
        <v>B</v>
      </c>
      <c r="R83" s="3">
        <v>6</v>
      </c>
      <c r="S83" s="3">
        <f t="shared" si="17"/>
        <v>60</v>
      </c>
      <c r="T83" s="3" t="str">
        <f t="shared" si="14"/>
        <v>BAJO</v>
      </c>
      <c r="U83" s="3"/>
      <c r="V83" s="3"/>
      <c r="W83" s="3"/>
      <c r="X83" s="3" t="s">
        <v>2</v>
      </c>
      <c r="Y83" s="3"/>
      <c r="Z83" s="3" t="s">
        <v>1</v>
      </c>
      <c r="AA83" s="6" t="s">
        <v>465</v>
      </c>
    </row>
    <row r="84" spans="1:27" ht="58.5" customHeight="1" x14ac:dyDescent="0.3">
      <c r="A84" s="252" t="s">
        <v>449</v>
      </c>
      <c r="B84" s="244"/>
      <c r="C84" s="244" t="s">
        <v>25</v>
      </c>
      <c r="D84" s="243" t="s">
        <v>359</v>
      </c>
      <c r="E84" s="3" t="s">
        <v>360</v>
      </c>
      <c r="F84" s="3" t="s">
        <v>361</v>
      </c>
      <c r="G84" s="62">
        <v>6</v>
      </c>
      <c r="H84" s="62">
        <v>0</v>
      </c>
      <c r="I84" s="4">
        <f t="shared" si="15"/>
        <v>6</v>
      </c>
      <c r="J84" s="62">
        <v>8</v>
      </c>
      <c r="K84" s="3" t="s">
        <v>362</v>
      </c>
      <c r="L84" s="244" t="s">
        <v>363</v>
      </c>
      <c r="M84" s="3">
        <v>4</v>
      </c>
      <c r="N84" s="3">
        <v>4</v>
      </c>
      <c r="O84" s="3">
        <v>4</v>
      </c>
      <c r="P84" s="3">
        <f>M84+N84+O84</f>
        <v>12</v>
      </c>
      <c r="Q84" s="3" t="str">
        <f t="shared" si="16"/>
        <v>B</v>
      </c>
      <c r="R84" s="3">
        <v>4</v>
      </c>
      <c r="S84" s="3">
        <f t="shared" si="17"/>
        <v>48</v>
      </c>
      <c r="T84" s="3" t="str">
        <f t="shared" ref="T84" si="19">IF(S84&lt;=84,"BAJO",(IF(S84&lt;=156,"MEDIO",(IF(S84&lt;=228,"ALTO",(IF(S84&lt;=300,"MUY ALTO")))))))</f>
        <v>BAJO</v>
      </c>
      <c r="U84" s="3"/>
      <c r="V84" s="3"/>
      <c r="W84" s="3"/>
      <c r="X84" s="3" t="s">
        <v>2</v>
      </c>
      <c r="Y84" s="3"/>
      <c r="Z84" s="3" t="s">
        <v>364</v>
      </c>
      <c r="AA84" s="6" t="s">
        <v>465</v>
      </c>
    </row>
    <row r="85" spans="1:27" ht="53.25" customHeight="1" x14ac:dyDescent="0.3">
      <c r="A85" s="253"/>
      <c r="B85" s="245"/>
      <c r="C85" s="245"/>
      <c r="D85" s="243"/>
      <c r="E85" s="3" t="s">
        <v>365</v>
      </c>
      <c r="F85" s="3" t="s">
        <v>366</v>
      </c>
      <c r="G85" s="62">
        <v>6</v>
      </c>
      <c r="H85" s="62">
        <v>0</v>
      </c>
      <c r="I85" s="4">
        <f t="shared" ref="I85:I105" si="20">G85+H85</f>
        <v>6</v>
      </c>
      <c r="J85" s="62">
        <v>8</v>
      </c>
      <c r="K85" s="3" t="s">
        <v>367</v>
      </c>
      <c r="L85" s="245"/>
      <c r="M85" s="3">
        <v>4</v>
      </c>
      <c r="N85" s="3">
        <v>4</v>
      </c>
      <c r="O85" s="3">
        <v>4</v>
      </c>
      <c r="P85" s="3">
        <f t="shared" ref="P85:P105" si="21">M85+N85+O85</f>
        <v>12</v>
      </c>
      <c r="Q85" s="3" t="str">
        <f t="shared" ref="Q85:Q105" si="22">IF(P85&lt;=12,"B",(IF(P85&lt;=18,"M",(IF(P85&lt;=24,"A",(IF(P85&lt;=30,"MA")))))))</f>
        <v>B</v>
      </c>
      <c r="R85" s="3">
        <v>4</v>
      </c>
      <c r="S85" s="3">
        <f t="shared" ref="S85:S105" si="23">R85*P85</f>
        <v>48</v>
      </c>
      <c r="T85" s="3" t="str">
        <f t="shared" ref="T85:T105" si="24">IF(S85&lt;=84,"BAJO",(IF(S85&lt;=156,"MEDIO",(IF(S85&lt;=228,"ALTO",(IF(S85&lt;=300,"MUY ALTO")))))))</f>
        <v>BAJO</v>
      </c>
      <c r="U85" s="3"/>
      <c r="V85" s="3"/>
      <c r="W85" s="3"/>
      <c r="X85" s="3" t="s">
        <v>2</v>
      </c>
      <c r="Y85" s="3"/>
      <c r="Z85" s="3" t="s">
        <v>364</v>
      </c>
      <c r="AA85" s="6" t="s">
        <v>465</v>
      </c>
    </row>
    <row r="86" spans="1:27" ht="53.25" customHeight="1" x14ac:dyDescent="0.3">
      <c r="A86" s="253"/>
      <c r="B86" s="245"/>
      <c r="C86" s="245"/>
      <c r="D86" s="243"/>
      <c r="E86" s="3" t="s">
        <v>368</v>
      </c>
      <c r="F86" s="3" t="s">
        <v>369</v>
      </c>
      <c r="G86" s="62">
        <v>6</v>
      </c>
      <c r="H86" s="62">
        <v>0</v>
      </c>
      <c r="I86" s="4">
        <f t="shared" si="20"/>
        <v>6</v>
      </c>
      <c r="J86" s="62">
        <v>8</v>
      </c>
      <c r="K86" s="3" t="s">
        <v>10</v>
      </c>
      <c r="L86" s="246"/>
      <c r="M86" s="3">
        <v>4</v>
      </c>
      <c r="N86" s="3">
        <v>4</v>
      </c>
      <c r="O86" s="3">
        <v>4</v>
      </c>
      <c r="P86" s="3">
        <f t="shared" si="21"/>
        <v>12</v>
      </c>
      <c r="Q86" s="3" t="str">
        <f t="shared" si="22"/>
        <v>B</v>
      </c>
      <c r="R86" s="3">
        <v>4</v>
      </c>
      <c r="S86" s="3">
        <f t="shared" si="23"/>
        <v>48</v>
      </c>
      <c r="T86" s="3" t="str">
        <f t="shared" si="24"/>
        <v>BAJO</v>
      </c>
      <c r="U86" s="3"/>
      <c r="V86" s="3"/>
      <c r="W86" s="3" t="s">
        <v>2</v>
      </c>
      <c r="X86" s="3" t="s">
        <v>2</v>
      </c>
      <c r="Y86" s="3"/>
      <c r="Z86" s="3" t="s">
        <v>370</v>
      </c>
      <c r="AA86" s="6" t="s">
        <v>465</v>
      </c>
    </row>
    <row r="87" spans="1:27" ht="67.5" customHeight="1" x14ac:dyDescent="0.3">
      <c r="A87" s="253"/>
      <c r="B87" s="245"/>
      <c r="C87" s="245"/>
      <c r="D87" s="243"/>
      <c r="E87" s="3" t="s">
        <v>371</v>
      </c>
      <c r="F87" s="3" t="s">
        <v>372</v>
      </c>
      <c r="G87" s="62">
        <v>6</v>
      </c>
      <c r="H87" s="62">
        <v>0</v>
      </c>
      <c r="I87" s="4">
        <f t="shared" si="20"/>
        <v>6</v>
      </c>
      <c r="J87" s="62">
        <v>8</v>
      </c>
      <c r="K87" s="3" t="s">
        <v>373</v>
      </c>
      <c r="L87" s="3" t="s">
        <v>42</v>
      </c>
      <c r="M87" s="3">
        <v>4</v>
      </c>
      <c r="N87" s="3">
        <v>4</v>
      </c>
      <c r="O87" s="3">
        <v>4</v>
      </c>
      <c r="P87" s="3">
        <f t="shared" si="21"/>
        <v>12</v>
      </c>
      <c r="Q87" s="3" t="str">
        <f t="shared" si="22"/>
        <v>B</v>
      </c>
      <c r="R87" s="3">
        <v>4</v>
      </c>
      <c r="S87" s="3">
        <f t="shared" si="23"/>
        <v>48</v>
      </c>
      <c r="T87" s="3" t="str">
        <f t="shared" si="24"/>
        <v>BAJO</v>
      </c>
      <c r="U87" s="3"/>
      <c r="V87" s="3"/>
      <c r="W87" s="3"/>
      <c r="X87" s="3" t="s">
        <v>2</v>
      </c>
      <c r="Y87" s="3"/>
      <c r="Z87" s="3" t="s">
        <v>374</v>
      </c>
      <c r="AA87" s="6" t="s">
        <v>465</v>
      </c>
    </row>
    <row r="88" spans="1:27" ht="62.25" customHeight="1" x14ac:dyDescent="0.3">
      <c r="A88" s="253"/>
      <c r="B88" s="245"/>
      <c r="C88" s="245"/>
      <c r="D88" s="243"/>
      <c r="E88" s="3" t="s">
        <v>375</v>
      </c>
      <c r="F88" s="3" t="s">
        <v>376</v>
      </c>
      <c r="G88" s="62">
        <v>6</v>
      </c>
      <c r="H88" s="62">
        <v>0</v>
      </c>
      <c r="I88" s="4">
        <f t="shared" si="20"/>
        <v>6</v>
      </c>
      <c r="J88" s="62">
        <v>8</v>
      </c>
      <c r="K88" s="3" t="s">
        <v>66</v>
      </c>
      <c r="L88" s="3" t="s">
        <v>108</v>
      </c>
      <c r="M88" s="3">
        <v>4</v>
      </c>
      <c r="N88" s="3">
        <v>4</v>
      </c>
      <c r="O88" s="3">
        <v>4</v>
      </c>
      <c r="P88" s="3">
        <f t="shared" si="21"/>
        <v>12</v>
      </c>
      <c r="Q88" s="3" t="str">
        <f t="shared" si="22"/>
        <v>B</v>
      </c>
      <c r="R88" s="3">
        <v>6</v>
      </c>
      <c r="S88" s="3">
        <f t="shared" si="23"/>
        <v>72</v>
      </c>
      <c r="T88" s="3" t="str">
        <f t="shared" si="24"/>
        <v>BAJO</v>
      </c>
      <c r="U88" s="3"/>
      <c r="V88" s="3"/>
      <c r="W88" s="3"/>
      <c r="X88" s="3" t="s">
        <v>2</v>
      </c>
      <c r="Y88" s="3"/>
      <c r="Z88" s="3" t="s">
        <v>377</v>
      </c>
      <c r="AA88" s="6" t="s">
        <v>465</v>
      </c>
    </row>
    <row r="89" spans="1:27" ht="79.5" customHeight="1" x14ac:dyDescent="0.3">
      <c r="A89" s="253"/>
      <c r="B89" s="245"/>
      <c r="C89" s="245"/>
      <c r="D89" s="243"/>
      <c r="E89" s="3" t="s">
        <v>378</v>
      </c>
      <c r="F89" s="3" t="s">
        <v>379</v>
      </c>
      <c r="G89" s="62">
        <v>6</v>
      </c>
      <c r="H89" s="62">
        <v>0</v>
      </c>
      <c r="I89" s="4">
        <f t="shared" si="20"/>
        <v>6</v>
      </c>
      <c r="J89" s="62">
        <v>8</v>
      </c>
      <c r="K89" s="3" t="s">
        <v>10</v>
      </c>
      <c r="L89" s="3" t="s">
        <v>380</v>
      </c>
      <c r="M89" s="3">
        <v>4</v>
      </c>
      <c r="N89" s="3">
        <v>4</v>
      </c>
      <c r="O89" s="3">
        <v>4</v>
      </c>
      <c r="P89" s="3">
        <f t="shared" si="21"/>
        <v>12</v>
      </c>
      <c r="Q89" s="3" t="str">
        <f t="shared" si="22"/>
        <v>B</v>
      </c>
      <c r="R89" s="3">
        <v>4</v>
      </c>
      <c r="S89" s="3">
        <f t="shared" si="23"/>
        <v>48</v>
      </c>
      <c r="T89" s="3" t="str">
        <f t="shared" si="24"/>
        <v>BAJO</v>
      </c>
      <c r="U89" s="3"/>
      <c r="V89" s="3"/>
      <c r="W89" s="3"/>
      <c r="X89" s="3" t="s">
        <v>2</v>
      </c>
      <c r="Y89" s="3"/>
      <c r="Z89" s="3" t="s">
        <v>381</v>
      </c>
      <c r="AA89" s="6" t="s">
        <v>465</v>
      </c>
    </row>
    <row r="90" spans="1:27" ht="54" customHeight="1" x14ac:dyDescent="0.3">
      <c r="A90" s="253"/>
      <c r="B90" s="245"/>
      <c r="C90" s="245"/>
      <c r="D90" s="243"/>
      <c r="E90" s="3" t="s">
        <v>382</v>
      </c>
      <c r="F90" s="3" t="s">
        <v>383</v>
      </c>
      <c r="G90" s="62">
        <v>6</v>
      </c>
      <c r="H90" s="62">
        <v>0</v>
      </c>
      <c r="I90" s="4">
        <f t="shared" si="20"/>
        <v>6</v>
      </c>
      <c r="J90" s="62">
        <v>8</v>
      </c>
      <c r="K90" s="3" t="s">
        <v>384</v>
      </c>
      <c r="L90" s="6" t="s">
        <v>72</v>
      </c>
      <c r="M90" s="3">
        <v>4</v>
      </c>
      <c r="N90" s="3">
        <v>4</v>
      </c>
      <c r="O90" s="3">
        <v>4</v>
      </c>
      <c r="P90" s="3">
        <f t="shared" si="21"/>
        <v>12</v>
      </c>
      <c r="Q90" s="3" t="str">
        <f t="shared" si="22"/>
        <v>B</v>
      </c>
      <c r="R90" s="3">
        <v>4</v>
      </c>
      <c r="S90" s="3">
        <f t="shared" si="23"/>
        <v>48</v>
      </c>
      <c r="T90" s="3" t="str">
        <f t="shared" si="24"/>
        <v>BAJO</v>
      </c>
      <c r="U90" s="3"/>
      <c r="V90" s="3"/>
      <c r="W90" s="3"/>
      <c r="X90" s="3" t="s">
        <v>2</v>
      </c>
      <c r="Y90" s="3"/>
      <c r="Z90" s="3" t="s">
        <v>385</v>
      </c>
      <c r="AA90" s="6" t="s">
        <v>465</v>
      </c>
    </row>
    <row r="91" spans="1:27" ht="54" customHeight="1" x14ac:dyDescent="0.3">
      <c r="A91" s="253"/>
      <c r="B91" s="245"/>
      <c r="C91" s="245"/>
      <c r="D91" s="243" t="s">
        <v>143</v>
      </c>
      <c r="E91" s="3" t="s">
        <v>386</v>
      </c>
      <c r="F91" s="3" t="s">
        <v>387</v>
      </c>
      <c r="G91" s="62">
        <v>6</v>
      </c>
      <c r="H91" s="62">
        <v>0</v>
      </c>
      <c r="I91" s="4">
        <f t="shared" si="20"/>
        <v>6</v>
      </c>
      <c r="J91" s="62">
        <v>8</v>
      </c>
      <c r="K91" s="3" t="s">
        <v>388</v>
      </c>
      <c r="L91" s="244" t="s">
        <v>102</v>
      </c>
      <c r="M91" s="3">
        <v>4</v>
      </c>
      <c r="N91" s="3">
        <v>4</v>
      </c>
      <c r="O91" s="3">
        <v>4</v>
      </c>
      <c r="P91" s="3">
        <f t="shared" si="21"/>
        <v>12</v>
      </c>
      <c r="Q91" s="3" t="str">
        <f t="shared" si="22"/>
        <v>B</v>
      </c>
      <c r="R91" s="3">
        <v>4</v>
      </c>
      <c r="S91" s="3">
        <f t="shared" si="23"/>
        <v>48</v>
      </c>
      <c r="T91" s="3" t="str">
        <f t="shared" si="24"/>
        <v>BAJO</v>
      </c>
      <c r="U91" s="3"/>
      <c r="V91" s="3"/>
      <c r="W91" s="3"/>
      <c r="X91" s="3" t="s">
        <v>2</v>
      </c>
      <c r="Y91" s="3"/>
      <c r="Z91" s="3" t="s">
        <v>389</v>
      </c>
      <c r="AA91" s="6" t="s">
        <v>465</v>
      </c>
    </row>
    <row r="92" spans="1:27" ht="30" customHeight="1" x14ac:dyDescent="0.3">
      <c r="A92" s="253"/>
      <c r="B92" s="245"/>
      <c r="C92" s="245"/>
      <c r="D92" s="243"/>
      <c r="E92" s="3" t="s">
        <v>390</v>
      </c>
      <c r="F92" s="3" t="s">
        <v>391</v>
      </c>
      <c r="G92" s="62">
        <v>6</v>
      </c>
      <c r="H92" s="62">
        <v>0</v>
      </c>
      <c r="I92" s="4">
        <f t="shared" si="20"/>
        <v>6</v>
      </c>
      <c r="J92" s="62">
        <v>8</v>
      </c>
      <c r="K92" s="7" t="s">
        <v>388</v>
      </c>
      <c r="L92" s="246"/>
      <c r="M92" s="3">
        <v>4</v>
      </c>
      <c r="N92" s="3">
        <v>4</v>
      </c>
      <c r="O92" s="3">
        <v>4</v>
      </c>
      <c r="P92" s="3">
        <f t="shared" si="21"/>
        <v>12</v>
      </c>
      <c r="Q92" s="3" t="str">
        <f t="shared" si="22"/>
        <v>B</v>
      </c>
      <c r="R92" s="3">
        <v>4</v>
      </c>
      <c r="S92" s="3">
        <f t="shared" si="23"/>
        <v>48</v>
      </c>
      <c r="T92" s="3" t="str">
        <f t="shared" si="24"/>
        <v>BAJO</v>
      </c>
      <c r="U92" s="3"/>
      <c r="V92" s="3"/>
      <c r="W92" s="3"/>
      <c r="X92" s="3" t="s">
        <v>2</v>
      </c>
      <c r="Y92" s="3"/>
      <c r="Z92" s="3" t="s">
        <v>389</v>
      </c>
      <c r="AA92" s="6" t="s">
        <v>465</v>
      </c>
    </row>
    <row r="93" spans="1:27" ht="56.25" customHeight="1" x14ac:dyDescent="0.3">
      <c r="A93" s="253"/>
      <c r="B93" s="245"/>
      <c r="C93" s="245"/>
      <c r="D93" s="243"/>
      <c r="E93" s="3" t="s">
        <v>392</v>
      </c>
      <c r="F93" s="3" t="s">
        <v>393</v>
      </c>
      <c r="G93" s="62">
        <v>6</v>
      </c>
      <c r="H93" s="62">
        <v>0</v>
      </c>
      <c r="I93" s="4">
        <f t="shared" si="20"/>
        <v>6</v>
      </c>
      <c r="J93" s="62">
        <v>8</v>
      </c>
      <c r="K93" s="3" t="s">
        <v>394</v>
      </c>
      <c r="L93" s="3" t="s">
        <v>395</v>
      </c>
      <c r="M93" s="3">
        <v>4</v>
      </c>
      <c r="N93" s="3">
        <v>4</v>
      </c>
      <c r="O93" s="3">
        <v>4</v>
      </c>
      <c r="P93" s="3">
        <f t="shared" si="21"/>
        <v>12</v>
      </c>
      <c r="Q93" s="3" t="str">
        <f t="shared" si="22"/>
        <v>B</v>
      </c>
      <c r="R93" s="3">
        <v>6</v>
      </c>
      <c r="S93" s="3">
        <f t="shared" si="23"/>
        <v>72</v>
      </c>
      <c r="T93" s="3" t="str">
        <f t="shared" si="24"/>
        <v>BAJO</v>
      </c>
      <c r="U93" s="3"/>
      <c r="V93" s="3"/>
      <c r="W93" s="3"/>
      <c r="X93" s="3" t="s">
        <v>2</v>
      </c>
      <c r="Y93" s="3"/>
      <c r="Z93" s="3" t="s">
        <v>396</v>
      </c>
      <c r="AA93" s="6" t="s">
        <v>465</v>
      </c>
    </row>
    <row r="94" spans="1:27" ht="71.25" customHeight="1" x14ac:dyDescent="0.3">
      <c r="A94" s="253"/>
      <c r="B94" s="245"/>
      <c r="C94" s="245"/>
      <c r="D94" s="243" t="s">
        <v>133</v>
      </c>
      <c r="E94" s="3" t="s">
        <v>397</v>
      </c>
      <c r="F94" s="3" t="s">
        <v>59</v>
      </c>
      <c r="G94" s="62">
        <v>6</v>
      </c>
      <c r="H94" s="62">
        <v>0</v>
      </c>
      <c r="I94" s="4">
        <f t="shared" si="20"/>
        <v>6</v>
      </c>
      <c r="J94" s="62">
        <v>8</v>
      </c>
      <c r="K94" s="8" t="s">
        <v>373</v>
      </c>
      <c r="L94" s="6" t="s">
        <v>72</v>
      </c>
      <c r="M94" s="3">
        <v>4</v>
      </c>
      <c r="N94" s="3">
        <v>4</v>
      </c>
      <c r="O94" s="3">
        <v>4</v>
      </c>
      <c r="P94" s="3">
        <f t="shared" si="21"/>
        <v>12</v>
      </c>
      <c r="Q94" s="3" t="str">
        <f t="shared" si="22"/>
        <v>B</v>
      </c>
      <c r="R94" s="3">
        <v>10</v>
      </c>
      <c r="S94" s="3">
        <f t="shared" si="23"/>
        <v>120</v>
      </c>
      <c r="T94" s="3" t="str">
        <f t="shared" si="24"/>
        <v>MEDIO</v>
      </c>
      <c r="U94" s="3" t="s">
        <v>2</v>
      </c>
      <c r="V94" s="3"/>
      <c r="W94" s="3"/>
      <c r="X94" s="3"/>
      <c r="Y94" s="3"/>
      <c r="Z94" s="3" t="s">
        <v>385</v>
      </c>
      <c r="AA94" s="6" t="s">
        <v>465</v>
      </c>
    </row>
    <row r="95" spans="1:27" ht="71.25" customHeight="1" x14ac:dyDescent="0.3">
      <c r="A95" s="253"/>
      <c r="B95" s="245"/>
      <c r="C95" s="245"/>
      <c r="D95" s="243"/>
      <c r="E95" s="9" t="s">
        <v>398</v>
      </c>
      <c r="F95" s="3" t="s">
        <v>59</v>
      </c>
      <c r="G95" s="62">
        <v>6</v>
      </c>
      <c r="H95" s="62">
        <v>0</v>
      </c>
      <c r="I95" s="4">
        <f t="shared" si="20"/>
        <v>6</v>
      </c>
      <c r="J95" s="62">
        <v>8</v>
      </c>
      <c r="K95" s="8" t="s">
        <v>10</v>
      </c>
      <c r="L95" s="3" t="s">
        <v>395</v>
      </c>
      <c r="M95" s="3">
        <v>4</v>
      </c>
      <c r="N95" s="3">
        <v>4</v>
      </c>
      <c r="O95" s="3">
        <v>4</v>
      </c>
      <c r="P95" s="3">
        <f t="shared" si="21"/>
        <v>12</v>
      </c>
      <c r="Q95" s="3" t="str">
        <f t="shared" si="22"/>
        <v>B</v>
      </c>
      <c r="R95" s="3">
        <v>10</v>
      </c>
      <c r="S95" s="3">
        <f t="shared" si="23"/>
        <v>120</v>
      </c>
      <c r="T95" s="3" t="str">
        <f t="shared" si="24"/>
        <v>MEDIO</v>
      </c>
      <c r="U95" s="3"/>
      <c r="V95" s="3"/>
      <c r="W95" s="3"/>
      <c r="X95" s="3" t="s">
        <v>2</v>
      </c>
      <c r="Y95" s="3"/>
      <c r="Z95" s="3" t="s">
        <v>385</v>
      </c>
      <c r="AA95" s="6" t="s">
        <v>465</v>
      </c>
    </row>
    <row r="96" spans="1:27" ht="52.5" customHeight="1" x14ac:dyDescent="0.3">
      <c r="A96" s="253"/>
      <c r="B96" s="245"/>
      <c r="C96" s="245"/>
      <c r="D96" s="10" t="s">
        <v>399</v>
      </c>
      <c r="E96" s="9" t="s">
        <v>400</v>
      </c>
      <c r="F96" s="3" t="s">
        <v>401</v>
      </c>
      <c r="G96" s="62">
        <v>6</v>
      </c>
      <c r="H96" s="62">
        <v>0</v>
      </c>
      <c r="I96" s="4">
        <f t="shared" si="20"/>
        <v>6</v>
      </c>
      <c r="J96" s="62">
        <v>8</v>
      </c>
      <c r="K96" s="8" t="s">
        <v>373</v>
      </c>
      <c r="L96" s="3" t="s">
        <v>91</v>
      </c>
      <c r="M96" s="3">
        <v>4</v>
      </c>
      <c r="N96" s="3">
        <v>4</v>
      </c>
      <c r="O96" s="3">
        <v>4</v>
      </c>
      <c r="P96" s="3">
        <f t="shared" si="21"/>
        <v>12</v>
      </c>
      <c r="Q96" s="3" t="str">
        <f t="shared" si="22"/>
        <v>B</v>
      </c>
      <c r="R96" s="3">
        <v>10</v>
      </c>
      <c r="S96" s="3">
        <f t="shared" si="23"/>
        <v>120</v>
      </c>
      <c r="T96" s="3" t="str">
        <f t="shared" si="24"/>
        <v>MEDIO</v>
      </c>
      <c r="U96" s="3"/>
      <c r="V96" s="3"/>
      <c r="W96" s="3"/>
      <c r="X96" s="3" t="s">
        <v>2</v>
      </c>
      <c r="Y96" s="3"/>
      <c r="Z96" s="3" t="s">
        <v>402</v>
      </c>
      <c r="AA96" s="6" t="s">
        <v>465</v>
      </c>
    </row>
    <row r="97" spans="1:27" ht="52.5" customHeight="1" x14ac:dyDescent="0.3">
      <c r="A97" s="253"/>
      <c r="B97" s="245"/>
      <c r="C97" s="245"/>
      <c r="D97" s="9" t="s">
        <v>403</v>
      </c>
      <c r="E97" s="9" t="s">
        <v>404</v>
      </c>
      <c r="F97" s="3" t="s">
        <v>405</v>
      </c>
      <c r="G97" s="62">
        <v>6</v>
      </c>
      <c r="H97" s="62">
        <v>0</v>
      </c>
      <c r="I97" s="4">
        <f t="shared" si="20"/>
        <v>6</v>
      </c>
      <c r="J97" s="62">
        <v>8</v>
      </c>
      <c r="K97" s="8" t="s">
        <v>10</v>
      </c>
      <c r="L97" s="3" t="s">
        <v>192</v>
      </c>
      <c r="M97" s="3">
        <v>4</v>
      </c>
      <c r="N97" s="3">
        <v>2</v>
      </c>
      <c r="O97" s="3">
        <v>2</v>
      </c>
      <c r="P97" s="3">
        <f t="shared" si="21"/>
        <v>8</v>
      </c>
      <c r="Q97" s="3" t="str">
        <f t="shared" si="22"/>
        <v>B</v>
      </c>
      <c r="R97" s="3">
        <v>10</v>
      </c>
      <c r="S97" s="3">
        <f t="shared" si="23"/>
        <v>80</v>
      </c>
      <c r="T97" s="3" t="str">
        <f t="shared" si="24"/>
        <v>BAJO</v>
      </c>
      <c r="U97" s="3"/>
      <c r="V97" s="3"/>
      <c r="W97" s="3"/>
      <c r="X97" s="3" t="s">
        <v>2</v>
      </c>
      <c r="Y97" s="3"/>
      <c r="Z97" s="3" t="s">
        <v>406</v>
      </c>
      <c r="AA97" s="6" t="s">
        <v>465</v>
      </c>
    </row>
    <row r="98" spans="1:27" ht="42.75" customHeight="1" x14ac:dyDescent="0.3">
      <c r="A98" s="253"/>
      <c r="B98" s="245"/>
      <c r="C98" s="245"/>
      <c r="D98" s="243" t="s">
        <v>86</v>
      </c>
      <c r="E98" s="9" t="s">
        <v>407</v>
      </c>
      <c r="F98" s="3" t="s">
        <v>408</v>
      </c>
      <c r="G98" s="62">
        <v>6</v>
      </c>
      <c r="H98" s="62">
        <v>0</v>
      </c>
      <c r="I98" s="4">
        <f t="shared" si="20"/>
        <v>6</v>
      </c>
      <c r="J98" s="62">
        <v>8</v>
      </c>
      <c r="K98" s="3" t="s">
        <v>409</v>
      </c>
      <c r="L98" s="244" t="s">
        <v>410</v>
      </c>
      <c r="M98" s="3">
        <v>4</v>
      </c>
      <c r="N98" s="3">
        <v>4</v>
      </c>
      <c r="O98" s="3">
        <v>4</v>
      </c>
      <c r="P98" s="3">
        <f t="shared" si="21"/>
        <v>12</v>
      </c>
      <c r="Q98" s="3" t="str">
        <f t="shared" si="22"/>
        <v>B</v>
      </c>
      <c r="R98" s="3">
        <v>4</v>
      </c>
      <c r="S98" s="3">
        <f t="shared" si="23"/>
        <v>48</v>
      </c>
      <c r="T98" s="3" t="str">
        <f t="shared" si="24"/>
        <v>BAJO</v>
      </c>
      <c r="U98" s="3"/>
      <c r="V98" s="3"/>
      <c r="W98" s="3"/>
      <c r="X98" s="3" t="s">
        <v>2</v>
      </c>
      <c r="Y98" s="3"/>
      <c r="Z98" s="247" t="s">
        <v>411</v>
      </c>
      <c r="AA98" s="6" t="s">
        <v>465</v>
      </c>
    </row>
    <row r="99" spans="1:27" ht="42.75" customHeight="1" x14ac:dyDescent="0.3">
      <c r="A99" s="253"/>
      <c r="B99" s="245"/>
      <c r="C99" s="245"/>
      <c r="D99" s="243"/>
      <c r="E99" s="9" t="s">
        <v>412</v>
      </c>
      <c r="F99" s="3" t="s">
        <v>413</v>
      </c>
      <c r="G99" s="62">
        <v>6</v>
      </c>
      <c r="H99" s="62">
        <v>0</v>
      </c>
      <c r="I99" s="4">
        <f t="shared" si="20"/>
        <v>6</v>
      </c>
      <c r="J99" s="62">
        <v>8</v>
      </c>
      <c r="K99" s="3" t="s">
        <v>414</v>
      </c>
      <c r="L99" s="245"/>
      <c r="M99" s="3">
        <v>4</v>
      </c>
      <c r="N99" s="3">
        <v>4</v>
      </c>
      <c r="O99" s="3">
        <v>4</v>
      </c>
      <c r="P99" s="3">
        <f t="shared" si="21"/>
        <v>12</v>
      </c>
      <c r="Q99" s="3" t="str">
        <f t="shared" si="22"/>
        <v>B</v>
      </c>
      <c r="R99" s="3">
        <v>4</v>
      </c>
      <c r="S99" s="3">
        <f t="shared" si="23"/>
        <v>48</v>
      </c>
      <c r="T99" s="3" t="str">
        <f t="shared" si="24"/>
        <v>BAJO</v>
      </c>
      <c r="U99" s="3"/>
      <c r="V99" s="3"/>
      <c r="W99" s="3"/>
      <c r="X99" s="3" t="s">
        <v>2</v>
      </c>
      <c r="Y99" s="3"/>
      <c r="Z99" s="247"/>
      <c r="AA99" s="6" t="s">
        <v>465</v>
      </c>
    </row>
    <row r="100" spans="1:27" ht="42.75" customHeight="1" x14ac:dyDescent="0.3">
      <c r="A100" s="253"/>
      <c r="B100" s="245"/>
      <c r="C100" s="245"/>
      <c r="D100" s="243"/>
      <c r="E100" s="9" t="s">
        <v>415</v>
      </c>
      <c r="F100" s="3" t="s">
        <v>416</v>
      </c>
      <c r="G100" s="62">
        <v>6</v>
      </c>
      <c r="H100" s="62">
        <v>0</v>
      </c>
      <c r="I100" s="4">
        <f t="shared" si="20"/>
        <v>6</v>
      </c>
      <c r="J100" s="62">
        <v>8</v>
      </c>
      <c r="K100" s="3" t="s">
        <v>414</v>
      </c>
      <c r="L100" s="245"/>
      <c r="M100" s="3">
        <v>4</v>
      </c>
      <c r="N100" s="3">
        <v>4</v>
      </c>
      <c r="O100" s="3">
        <v>4</v>
      </c>
      <c r="P100" s="3">
        <f t="shared" si="21"/>
        <v>12</v>
      </c>
      <c r="Q100" s="3" t="str">
        <f t="shared" si="22"/>
        <v>B</v>
      </c>
      <c r="R100" s="3">
        <v>4</v>
      </c>
      <c r="S100" s="3">
        <f t="shared" si="23"/>
        <v>48</v>
      </c>
      <c r="T100" s="3" t="str">
        <f t="shared" si="24"/>
        <v>BAJO</v>
      </c>
      <c r="U100" s="3"/>
      <c r="V100" s="3"/>
      <c r="W100" s="3"/>
      <c r="X100" s="3" t="s">
        <v>2</v>
      </c>
      <c r="Y100" s="3"/>
      <c r="Z100" s="247"/>
      <c r="AA100" s="6" t="s">
        <v>465</v>
      </c>
    </row>
    <row r="101" spans="1:27" ht="30" customHeight="1" x14ac:dyDescent="0.3">
      <c r="A101" s="253"/>
      <c r="B101" s="245"/>
      <c r="C101" s="245"/>
      <c r="D101" s="243"/>
      <c r="E101" s="9" t="s">
        <v>417</v>
      </c>
      <c r="F101" s="3" t="s">
        <v>408</v>
      </c>
      <c r="G101" s="62">
        <v>6</v>
      </c>
      <c r="H101" s="62">
        <v>0</v>
      </c>
      <c r="I101" s="4">
        <f t="shared" si="20"/>
        <v>6</v>
      </c>
      <c r="J101" s="62">
        <v>8</v>
      </c>
      <c r="K101" s="3" t="s">
        <v>418</v>
      </c>
      <c r="L101" s="246"/>
      <c r="M101" s="3">
        <v>4</v>
      </c>
      <c r="N101" s="3">
        <v>4</v>
      </c>
      <c r="O101" s="3">
        <v>4</v>
      </c>
      <c r="P101" s="3">
        <f t="shared" si="21"/>
        <v>12</v>
      </c>
      <c r="Q101" s="3" t="str">
        <f t="shared" si="22"/>
        <v>B</v>
      </c>
      <c r="R101" s="3">
        <v>4</v>
      </c>
      <c r="S101" s="3">
        <f t="shared" si="23"/>
        <v>48</v>
      </c>
      <c r="T101" s="3" t="str">
        <f t="shared" si="24"/>
        <v>BAJO</v>
      </c>
      <c r="U101" s="3"/>
      <c r="V101" s="3"/>
      <c r="W101" s="3"/>
      <c r="X101" s="3" t="s">
        <v>2</v>
      </c>
      <c r="Y101" s="3"/>
      <c r="Z101" s="247"/>
      <c r="AA101" s="6" t="s">
        <v>465</v>
      </c>
    </row>
    <row r="102" spans="1:27" ht="45.75" customHeight="1" x14ac:dyDescent="0.3">
      <c r="A102" s="253"/>
      <c r="B102" s="245"/>
      <c r="C102" s="245"/>
      <c r="D102" s="248" t="s">
        <v>419</v>
      </c>
      <c r="E102" s="9" t="s">
        <v>420</v>
      </c>
      <c r="F102" s="3" t="s">
        <v>421</v>
      </c>
      <c r="G102" s="62">
        <v>6</v>
      </c>
      <c r="H102" s="62">
        <v>0</v>
      </c>
      <c r="I102" s="4">
        <f t="shared" si="20"/>
        <v>6</v>
      </c>
      <c r="J102" s="62">
        <v>8</v>
      </c>
      <c r="K102" s="3" t="s">
        <v>422</v>
      </c>
      <c r="L102" s="3" t="s">
        <v>72</v>
      </c>
      <c r="M102" s="3">
        <v>4</v>
      </c>
      <c r="N102" s="3">
        <v>4</v>
      </c>
      <c r="O102" s="3">
        <v>4</v>
      </c>
      <c r="P102" s="3">
        <f t="shared" si="21"/>
        <v>12</v>
      </c>
      <c r="Q102" s="3" t="str">
        <f t="shared" si="22"/>
        <v>B</v>
      </c>
      <c r="R102" s="3">
        <v>4</v>
      </c>
      <c r="S102" s="3">
        <f t="shared" si="23"/>
        <v>48</v>
      </c>
      <c r="T102" s="3" t="str">
        <f t="shared" si="24"/>
        <v>BAJO</v>
      </c>
      <c r="U102" s="3"/>
      <c r="V102" s="3"/>
      <c r="W102" s="3"/>
      <c r="X102" s="3" t="s">
        <v>2</v>
      </c>
      <c r="Y102" s="3"/>
      <c r="Z102" s="3" t="s">
        <v>423</v>
      </c>
      <c r="AA102" s="6" t="s">
        <v>465</v>
      </c>
    </row>
    <row r="103" spans="1:27" s="61" customFormat="1" ht="52.5" customHeight="1" x14ac:dyDescent="0.3">
      <c r="A103" s="253"/>
      <c r="B103" s="245"/>
      <c r="C103" s="245"/>
      <c r="D103" s="248"/>
      <c r="E103" s="9" t="s">
        <v>424</v>
      </c>
      <c r="F103" s="3" t="s">
        <v>425</v>
      </c>
      <c r="G103" s="62">
        <v>6</v>
      </c>
      <c r="H103" s="62">
        <v>0</v>
      </c>
      <c r="I103" s="3">
        <f t="shared" si="20"/>
        <v>6</v>
      </c>
      <c r="J103" s="62">
        <v>8</v>
      </c>
      <c r="K103" s="3" t="s">
        <v>97</v>
      </c>
      <c r="L103" s="3" t="s">
        <v>113</v>
      </c>
      <c r="M103" s="3">
        <v>4</v>
      </c>
      <c r="N103" s="3">
        <v>4</v>
      </c>
      <c r="O103" s="3">
        <v>4</v>
      </c>
      <c r="P103" s="3">
        <f t="shared" si="21"/>
        <v>12</v>
      </c>
      <c r="Q103" s="3" t="str">
        <f t="shared" si="22"/>
        <v>B</v>
      </c>
      <c r="R103" s="3">
        <v>6</v>
      </c>
      <c r="S103" s="3">
        <f t="shared" si="23"/>
        <v>72</v>
      </c>
      <c r="T103" s="3" t="str">
        <f t="shared" si="24"/>
        <v>BAJO</v>
      </c>
      <c r="U103" s="3"/>
      <c r="V103" s="3"/>
      <c r="W103" s="3"/>
      <c r="X103" s="3" t="s">
        <v>2</v>
      </c>
      <c r="Y103" s="3"/>
      <c r="Z103" s="3" t="s">
        <v>426</v>
      </c>
      <c r="AA103" s="6" t="s">
        <v>465</v>
      </c>
    </row>
    <row r="104" spans="1:27" s="61" customFormat="1" ht="52.5" customHeight="1" x14ac:dyDescent="0.3">
      <c r="A104" s="253"/>
      <c r="B104" s="245"/>
      <c r="C104" s="245"/>
      <c r="D104" s="248"/>
      <c r="E104" s="9" t="s">
        <v>427</v>
      </c>
      <c r="F104" s="3" t="s">
        <v>405</v>
      </c>
      <c r="G104" s="62">
        <v>6</v>
      </c>
      <c r="H104" s="62">
        <v>0</v>
      </c>
      <c r="I104" s="4">
        <f t="shared" si="20"/>
        <v>6</v>
      </c>
      <c r="J104" s="62">
        <v>8</v>
      </c>
      <c r="K104" s="12" t="s">
        <v>422</v>
      </c>
      <c r="L104" s="8" t="s">
        <v>452</v>
      </c>
      <c r="M104" s="3">
        <v>4</v>
      </c>
      <c r="N104" s="3">
        <v>4</v>
      </c>
      <c r="O104" s="3">
        <v>4</v>
      </c>
      <c r="P104" s="3">
        <f t="shared" si="21"/>
        <v>12</v>
      </c>
      <c r="Q104" s="3" t="str">
        <f t="shared" si="22"/>
        <v>B</v>
      </c>
      <c r="R104" s="3">
        <v>6</v>
      </c>
      <c r="S104" s="3">
        <f t="shared" si="23"/>
        <v>72</v>
      </c>
      <c r="T104" s="3" t="str">
        <f t="shared" si="24"/>
        <v>BAJO</v>
      </c>
      <c r="U104" s="3"/>
      <c r="V104" s="3"/>
      <c r="W104" s="3"/>
      <c r="X104" s="3" t="s">
        <v>2</v>
      </c>
      <c r="Y104" s="3"/>
      <c r="Z104" s="3" t="s">
        <v>428</v>
      </c>
      <c r="AA104" s="6" t="s">
        <v>465</v>
      </c>
    </row>
    <row r="105" spans="1:27" s="61" customFormat="1" ht="52.5" customHeight="1" x14ac:dyDescent="0.3">
      <c r="A105" s="253"/>
      <c r="B105" s="245"/>
      <c r="C105" s="245"/>
      <c r="D105" s="10" t="s">
        <v>432</v>
      </c>
      <c r="E105" s="9" t="s">
        <v>433</v>
      </c>
      <c r="F105" s="3" t="s">
        <v>39</v>
      </c>
      <c r="G105" s="62">
        <v>6</v>
      </c>
      <c r="H105" s="62">
        <v>0</v>
      </c>
      <c r="I105" s="4">
        <f t="shared" si="20"/>
        <v>6</v>
      </c>
      <c r="J105" s="62">
        <v>8</v>
      </c>
      <c r="K105" s="3" t="s">
        <v>434</v>
      </c>
      <c r="L105" s="3" t="s">
        <v>188</v>
      </c>
      <c r="M105" s="3">
        <v>4</v>
      </c>
      <c r="N105" s="3">
        <v>4</v>
      </c>
      <c r="O105" s="3">
        <v>4</v>
      </c>
      <c r="P105" s="3">
        <f t="shared" si="21"/>
        <v>12</v>
      </c>
      <c r="Q105" s="3" t="str">
        <f t="shared" si="22"/>
        <v>B</v>
      </c>
      <c r="R105" s="3">
        <v>4</v>
      </c>
      <c r="S105" s="3">
        <f t="shared" si="23"/>
        <v>48</v>
      </c>
      <c r="T105" s="3" t="str">
        <f t="shared" si="24"/>
        <v>BAJO</v>
      </c>
      <c r="U105" s="3"/>
      <c r="V105" s="3"/>
      <c r="W105" s="3"/>
      <c r="X105" s="3" t="s">
        <v>2</v>
      </c>
      <c r="Y105" s="3"/>
      <c r="Z105" s="3" t="s">
        <v>435</v>
      </c>
      <c r="AA105" s="6" t="s">
        <v>465</v>
      </c>
    </row>
    <row r="106" spans="1:27" s="61" customFormat="1" ht="52.5" customHeight="1" x14ac:dyDescent="0.3">
      <c r="A106" s="249" t="s">
        <v>450</v>
      </c>
      <c r="B106" s="249"/>
      <c r="C106" s="249" t="s">
        <v>25</v>
      </c>
      <c r="D106" s="251" t="s">
        <v>359</v>
      </c>
      <c r="E106" s="3" t="s">
        <v>360</v>
      </c>
      <c r="F106" s="3" t="s">
        <v>361</v>
      </c>
      <c r="G106" s="62">
        <v>6</v>
      </c>
      <c r="H106" s="62">
        <v>0</v>
      </c>
      <c r="I106" s="4">
        <f>G106+H106</f>
        <v>6</v>
      </c>
      <c r="J106" s="62">
        <v>8</v>
      </c>
      <c r="K106" s="3" t="s">
        <v>362</v>
      </c>
      <c r="L106" s="8" t="s">
        <v>363</v>
      </c>
      <c r="M106" s="3">
        <v>4</v>
      </c>
      <c r="N106" s="3">
        <v>4</v>
      </c>
      <c r="O106" s="3">
        <v>4</v>
      </c>
      <c r="P106" s="3">
        <f>M106+N106+O106</f>
        <v>12</v>
      </c>
      <c r="Q106" s="3" t="str">
        <f>IF(P106&lt;=12,"B",(IF(P106&lt;=18,"M",(IF(P106&lt;=24,"A",(IF(P106&lt;=30,"MA")))))))</f>
        <v>B</v>
      </c>
      <c r="R106" s="3">
        <v>4</v>
      </c>
      <c r="S106" s="3">
        <f>R106*P106</f>
        <v>48</v>
      </c>
      <c r="T106" s="3" t="str">
        <f>IF(S106&lt;=84,"BAJO",(IF(S106&lt;=156,"MEDIO",(IF(S106&lt;=228,"ALTO",(IF(S106&lt;=300,"MUY ALTO")))))))</f>
        <v>BAJO</v>
      </c>
      <c r="U106" s="3"/>
      <c r="V106" s="3"/>
      <c r="W106" s="3"/>
      <c r="X106" s="3" t="s">
        <v>2</v>
      </c>
      <c r="Y106" s="3"/>
      <c r="Z106" s="3" t="s">
        <v>364</v>
      </c>
      <c r="AA106" s="6" t="s">
        <v>465</v>
      </c>
    </row>
    <row r="107" spans="1:27" s="61" customFormat="1" ht="52.5" customHeight="1" x14ac:dyDescent="0.3">
      <c r="A107" s="250"/>
      <c r="B107" s="250"/>
      <c r="C107" s="250"/>
      <c r="D107" s="251"/>
      <c r="E107" s="3" t="s">
        <v>375</v>
      </c>
      <c r="F107" s="3" t="s">
        <v>376</v>
      </c>
      <c r="G107" s="62">
        <v>6</v>
      </c>
      <c r="H107" s="62">
        <v>0</v>
      </c>
      <c r="I107" s="4">
        <f t="shared" ref="I107:I125" si="25">G107+H107</f>
        <v>6</v>
      </c>
      <c r="J107" s="62">
        <v>8</v>
      </c>
      <c r="K107" s="3" t="s">
        <v>66</v>
      </c>
      <c r="L107" s="3" t="s">
        <v>108</v>
      </c>
      <c r="M107" s="3">
        <v>4</v>
      </c>
      <c r="N107" s="3">
        <v>2</v>
      </c>
      <c r="O107" s="3">
        <v>4</v>
      </c>
      <c r="P107" s="3">
        <f t="shared" ref="P107:P125" si="26">M107+N107+O107</f>
        <v>10</v>
      </c>
      <c r="Q107" s="3" t="str">
        <f t="shared" ref="Q107:Q125" si="27">IF(P107&lt;=12,"B",(IF(P107&lt;=18,"M",(IF(P107&lt;=24,"A",(IF(P107&lt;=30,"MA")))))))</f>
        <v>B</v>
      </c>
      <c r="R107" s="3">
        <v>6</v>
      </c>
      <c r="S107" s="3">
        <f t="shared" ref="S107:S125" si="28">R107*P107</f>
        <v>60</v>
      </c>
      <c r="T107" s="3" t="str">
        <f t="shared" ref="T107:T125" si="29">IF(S107&lt;=84,"BAJO",(IF(S107&lt;=156,"MEDIO",(IF(S107&lt;=228,"ALTO",(IF(S107&lt;=300,"MUY ALTO")))))))</f>
        <v>BAJO</v>
      </c>
      <c r="U107" s="3"/>
      <c r="V107" s="3"/>
      <c r="W107" s="3"/>
      <c r="X107" s="3" t="s">
        <v>2</v>
      </c>
      <c r="Y107" s="3"/>
      <c r="Z107" s="3" t="s">
        <v>377</v>
      </c>
      <c r="AA107" s="6" t="s">
        <v>465</v>
      </c>
    </row>
    <row r="108" spans="1:27" s="61" customFormat="1" ht="64.5" customHeight="1" x14ac:dyDescent="0.3">
      <c r="A108" s="250"/>
      <c r="B108" s="250"/>
      <c r="C108" s="250"/>
      <c r="D108" s="251"/>
      <c r="E108" s="3" t="s">
        <v>378</v>
      </c>
      <c r="F108" s="3" t="s">
        <v>379</v>
      </c>
      <c r="G108" s="62">
        <v>6</v>
      </c>
      <c r="H108" s="62">
        <v>0</v>
      </c>
      <c r="I108" s="4">
        <f t="shared" si="25"/>
        <v>6</v>
      </c>
      <c r="J108" s="62">
        <v>8</v>
      </c>
      <c r="K108" s="3" t="s">
        <v>10</v>
      </c>
      <c r="L108" s="3" t="s">
        <v>380</v>
      </c>
      <c r="M108" s="3">
        <v>4</v>
      </c>
      <c r="N108" s="3">
        <v>4</v>
      </c>
      <c r="O108" s="3">
        <v>4</v>
      </c>
      <c r="P108" s="3">
        <f t="shared" si="26"/>
        <v>12</v>
      </c>
      <c r="Q108" s="3" t="str">
        <f t="shared" si="27"/>
        <v>B</v>
      </c>
      <c r="R108" s="3">
        <v>4</v>
      </c>
      <c r="S108" s="3">
        <f t="shared" si="28"/>
        <v>48</v>
      </c>
      <c r="T108" s="3" t="str">
        <f t="shared" si="29"/>
        <v>BAJO</v>
      </c>
      <c r="U108" s="3"/>
      <c r="V108" s="3"/>
      <c r="W108" s="3"/>
      <c r="X108" s="3" t="s">
        <v>2</v>
      </c>
      <c r="Y108" s="3"/>
      <c r="Z108" s="3" t="s">
        <v>381</v>
      </c>
      <c r="AA108" s="6" t="s">
        <v>465</v>
      </c>
    </row>
    <row r="109" spans="1:27" ht="42.75" customHeight="1" x14ac:dyDescent="0.3">
      <c r="A109" s="250"/>
      <c r="B109" s="250"/>
      <c r="C109" s="250"/>
      <c r="D109" s="251"/>
      <c r="E109" s="3" t="s">
        <v>382</v>
      </c>
      <c r="F109" s="3" t="s">
        <v>383</v>
      </c>
      <c r="G109" s="62">
        <v>6</v>
      </c>
      <c r="H109" s="62">
        <v>0</v>
      </c>
      <c r="I109" s="4">
        <f t="shared" si="25"/>
        <v>6</v>
      </c>
      <c r="J109" s="62">
        <v>8</v>
      </c>
      <c r="K109" s="3" t="s">
        <v>384</v>
      </c>
      <c r="L109" s="6" t="s">
        <v>72</v>
      </c>
      <c r="M109" s="3">
        <v>4</v>
      </c>
      <c r="N109" s="3">
        <v>4</v>
      </c>
      <c r="O109" s="3">
        <v>4</v>
      </c>
      <c r="P109" s="3">
        <f t="shared" si="26"/>
        <v>12</v>
      </c>
      <c r="Q109" s="3" t="str">
        <f t="shared" si="27"/>
        <v>B</v>
      </c>
      <c r="R109" s="3">
        <v>4</v>
      </c>
      <c r="S109" s="3">
        <f t="shared" si="28"/>
        <v>48</v>
      </c>
      <c r="T109" s="3" t="str">
        <f t="shared" si="29"/>
        <v>BAJO</v>
      </c>
      <c r="U109" s="3"/>
      <c r="V109" s="3"/>
      <c r="W109" s="3"/>
      <c r="X109" s="3" t="s">
        <v>2</v>
      </c>
      <c r="Y109" s="3"/>
      <c r="Z109" s="3" t="s">
        <v>385</v>
      </c>
      <c r="AA109" s="6" t="s">
        <v>465</v>
      </c>
    </row>
    <row r="110" spans="1:27" ht="42.75" customHeight="1" x14ac:dyDescent="0.3">
      <c r="A110" s="250"/>
      <c r="B110" s="250"/>
      <c r="C110" s="250"/>
      <c r="D110" s="251" t="s">
        <v>143</v>
      </c>
      <c r="E110" s="3" t="s">
        <v>386</v>
      </c>
      <c r="F110" s="3" t="s">
        <v>387</v>
      </c>
      <c r="G110" s="62">
        <v>6</v>
      </c>
      <c r="H110" s="62">
        <v>0</v>
      </c>
      <c r="I110" s="4">
        <f t="shared" si="25"/>
        <v>6</v>
      </c>
      <c r="J110" s="62">
        <v>8</v>
      </c>
      <c r="K110" s="3" t="s">
        <v>388</v>
      </c>
      <c r="L110" s="244" t="s">
        <v>102</v>
      </c>
      <c r="M110" s="3">
        <v>4</v>
      </c>
      <c r="N110" s="3">
        <v>4</v>
      </c>
      <c r="O110" s="3">
        <v>4</v>
      </c>
      <c r="P110" s="3">
        <f t="shared" si="26"/>
        <v>12</v>
      </c>
      <c r="Q110" s="3" t="str">
        <f t="shared" si="27"/>
        <v>B</v>
      </c>
      <c r="R110" s="3">
        <v>4</v>
      </c>
      <c r="S110" s="3">
        <f t="shared" si="28"/>
        <v>48</v>
      </c>
      <c r="T110" s="3" t="str">
        <f t="shared" si="29"/>
        <v>BAJO</v>
      </c>
      <c r="U110" s="3"/>
      <c r="V110" s="3"/>
      <c r="W110" s="3"/>
      <c r="X110" s="3" t="s">
        <v>2</v>
      </c>
      <c r="Y110" s="3"/>
      <c r="Z110" s="3" t="s">
        <v>389</v>
      </c>
      <c r="AA110" s="6" t="s">
        <v>465</v>
      </c>
    </row>
    <row r="111" spans="1:27" ht="42.75" customHeight="1" x14ac:dyDescent="0.3">
      <c r="A111" s="250"/>
      <c r="B111" s="250"/>
      <c r="C111" s="250"/>
      <c r="D111" s="251"/>
      <c r="E111" s="3" t="s">
        <v>390</v>
      </c>
      <c r="F111" s="3" t="s">
        <v>391</v>
      </c>
      <c r="G111" s="62">
        <v>6</v>
      </c>
      <c r="H111" s="62">
        <v>0</v>
      </c>
      <c r="I111" s="4">
        <f t="shared" si="25"/>
        <v>6</v>
      </c>
      <c r="J111" s="62">
        <v>8</v>
      </c>
      <c r="K111" s="7" t="s">
        <v>388</v>
      </c>
      <c r="L111" s="246"/>
      <c r="M111" s="3">
        <v>4</v>
      </c>
      <c r="N111" s="3">
        <v>4</v>
      </c>
      <c r="O111" s="3">
        <v>4</v>
      </c>
      <c r="P111" s="3">
        <f t="shared" si="26"/>
        <v>12</v>
      </c>
      <c r="Q111" s="3" t="str">
        <f t="shared" si="27"/>
        <v>B</v>
      </c>
      <c r="R111" s="3">
        <v>4</v>
      </c>
      <c r="S111" s="3">
        <f t="shared" si="28"/>
        <v>48</v>
      </c>
      <c r="T111" s="3" t="str">
        <f t="shared" si="29"/>
        <v>BAJO</v>
      </c>
      <c r="U111" s="3"/>
      <c r="V111" s="3"/>
      <c r="W111" s="3"/>
      <c r="X111" s="3" t="s">
        <v>2</v>
      </c>
      <c r="Y111" s="3"/>
      <c r="Z111" s="3" t="s">
        <v>389</v>
      </c>
      <c r="AA111" s="6" t="s">
        <v>465</v>
      </c>
    </row>
    <row r="112" spans="1:27" ht="57.75" customHeight="1" x14ac:dyDescent="0.3">
      <c r="A112" s="250"/>
      <c r="B112" s="250"/>
      <c r="C112" s="250"/>
      <c r="D112" s="251"/>
      <c r="E112" s="3" t="s">
        <v>392</v>
      </c>
      <c r="F112" s="3" t="s">
        <v>393</v>
      </c>
      <c r="G112" s="62">
        <v>6</v>
      </c>
      <c r="H112" s="62">
        <v>0</v>
      </c>
      <c r="I112" s="4">
        <f t="shared" si="25"/>
        <v>6</v>
      </c>
      <c r="J112" s="62">
        <v>8</v>
      </c>
      <c r="K112" s="3" t="s">
        <v>394</v>
      </c>
      <c r="L112" s="3" t="s">
        <v>395</v>
      </c>
      <c r="M112" s="3">
        <v>4</v>
      </c>
      <c r="N112" s="3">
        <v>2</v>
      </c>
      <c r="O112" s="3">
        <v>4</v>
      </c>
      <c r="P112" s="3">
        <f t="shared" si="26"/>
        <v>10</v>
      </c>
      <c r="Q112" s="3" t="str">
        <f t="shared" si="27"/>
        <v>B</v>
      </c>
      <c r="R112" s="3">
        <v>6</v>
      </c>
      <c r="S112" s="3">
        <f t="shared" si="28"/>
        <v>60</v>
      </c>
      <c r="T112" s="3" t="str">
        <f t="shared" si="29"/>
        <v>BAJO</v>
      </c>
      <c r="U112" s="3"/>
      <c r="V112" s="3"/>
      <c r="W112" s="3"/>
      <c r="X112" s="3" t="s">
        <v>2</v>
      </c>
      <c r="Y112" s="3"/>
      <c r="Z112" s="3" t="s">
        <v>396</v>
      </c>
      <c r="AA112" s="6" t="s">
        <v>465</v>
      </c>
    </row>
    <row r="113" spans="1:27" ht="50.25" customHeight="1" x14ac:dyDescent="0.3">
      <c r="A113" s="250"/>
      <c r="B113" s="250"/>
      <c r="C113" s="250"/>
      <c r="D113" s="251" t="s">
        <v>133</v>
      </c>
      <c r="E113" s="3" t="s">
        <v>397</v>
      </c>
      <c r="F113" s="3" t="s">
        <v>59</v>
      </c>
      <c r="G113" s="62">
        <v>6</v>
      </c>
      <c r="H113" s="62">
        <v>0</v>
      </c>
      <c r="I113" s="4">
        <f t="shared" si="25"/>
        <v>6</v>
      </c>
      <c r="J113" s="62">
        <v>8</v>
      </c>
      <c r="K113" s="8" t="s">
        <v>373</v>
      </c>
      <c r="L113" s="6" t="s">
        <v>72</v>
      </c>
      <c r="M113" s="3">
        <v>4</v>
      </c>
      <c r="N113" s="3">
        <v>2</v>
      </c>
      <c r="O113" s="3">
        <v>4</v>
      </c>
      <c r="P113" s="3">
        <f t="shared" si="26"/>
        <v>10</v>
      </c>
      <c r="Q113" s="3" t="str">
        <f t="shared" si="27"/>
        <v>B</v>
      </c>
      <c r="R113" s="3">
        <v>10</v>
      </c>
      <c r="S113" s="3">
        <f t="shared" si="28"/>
        <v>100</v>
      </c>
      <c r="T113" s="3" t="str">
        <f t="shared" si="29"/>
        <v>MEDIO</v>
      </c>
      <c r="U113" s="3" t="s">
        <v>2</v>
      </c>
      <c r="V113" s="3"/>
      <c r="W113" s="3"/>
      <c r="X113" s="3"/>
      <c r="Y113" s="3"/>
      <c r="Z113" s="3" t="s">
        <v>385</v>
      </c>
      <c r="AA113" s="6" t="s">
        <v>465</v>
      </c>
    </row>
    <row r="114" spans="1:27" ht="50.25" customHeight="1" x14ac:dyDescent="0.3">
      <c r="A114" s="250"/>
      <c r="B114" s="250"/>
      <c r="C114" s="250"/>
      <c r="D114" s="251"/>
      <c r="E114" s="9" t="s">
        <v>398</v>
      </c>
      <c r="F114" s="3" t="s">
        <v>59</v>
      </c>
      <c r="G114" s="62">
        <v>6</v>
      </c>
      <c r="H114" s="62">
        <v>0</v>
      </c>
      <c r="I114" s="4">
        <f t="shared" si="25"/>
        <v>6</v>
      </c>
      <c r="J114" s="62">
        <v>8</v>
      </c>
      <c r="K114" s="8" t="s">
        <v>10</v>
      </c>
      <c r="L114" s="3" t="s">
        <v>395</v>
      </c>
      <c r="M114" s="3">
        <v>4</v>
      </c>
      <c r="N114" s="3">
        <v>2</v>
      </c>
      <c r="O114" s="3">
        <v>4</v>
      </c>
      <c r="P114" s="3">
        <f t="shared" si="26"/>
        <v>10</v>
      </c>
      <c r="Q114" s="3" t="str">
        <f t="shared" si="27"/>
        <v>B</v>
      </c>
      <c r="R114" s="3">
        <v>10</v>
      </c>
      <c r="S114" s="3">
        <f t="shared" si="28"/>
        <v>100</v>
      </c>
      <c r="T114" s="3" t="str">
        <f t="shared" si="29"/>
        <v>MEDIO</v>
      </c>
      <c r="U114" s="3"/>
      <c r="V114" s="3"/>
      <c r="W114" s="3"/>
      <c r="X114" s="3" t="s">
        <v>2</v>
      </c>
      <c r="Y114" s="3"/>
      <c r="Z114" s="3" t="s">
        <v>385</v>
      </c>
      <c r="AA114" s="6" t="s">
        <v>465</v>
      </c>
    </row>
    <row r="115" spans="1:27" ht="55.5" customHeight="1" x14ac:dyDescent="0.3">
      <c r="A115" s="250"/>
      <c r="B115" s="250"/>
      <c r="C115" s="250"/>
      <c r="D115" s="65" t="s">
        <v>477</v>
      </c>
      <c r="E115" s="9" t="s">
        <v>400</v>
      </c>
      <c r="F115" s="3" t="s">
        <v>401</v>
      </c>
      <c r="G115" s="62">
        <v>6</v>
      </c>
      <c r="H115" s="62">
        <v>0</v>
      </c>
      <c r="I115" s="4">
        <f t="shared" si="25"/>
        <v>6</v>
      </c>
      <c r="J115" s="62">
        <v>8</v>
      </c>
      <c r="K115" s="8" t="s">
        <v>373</v>
      </c>
      <c r="L115" s="3" t="s">
        <v>91</v>
      </c>
      <c r="M115" s="3">
        <v>4</v>
      </c>
      <c r="N115" s="3">
        <v>2</v>
      </c>
      <c r="O115" s="3">
        <v>4</v>
      </c>
      <c r="P115" s="3">
        <f t="shared" si="26"/>
        <v>10</v>
      </c>
      <c r="Q115" s="3" t="str">
        <f t="shared" si="27"/>
        <v>B</v>
      </c>
      <c r="R115" s="3">
        <v>6</v>
      </c>
      <c r="S115" s="3">
        <f t="shared" si="28"/>
        <v>60</v>
      </c>
      <c r="T115" s="3" t="str">
        <f t="shared" si="29"/>
        <v>BAJO</v>
      </c>
      <c r="U115" s="3"/>
      <c r="V115" s="3"/>
      <c r="W115" s="3"/>
      <c r="X115" s="3" t="s">
        <v>2</v>
      </c>
      <c r="Y115" s="3"/>
      <c r="Z115" s="3" t="s">
        <v>402</v>
      </c>
      <c r="AA115" s="6" t="s">
        <v>465</v>
      </c>
    </row>
    <row r="116" spans="1:27" ht="55.5" customHeight="1" x14ac:dyDescent="0.3">
      <c r="A116" s="250"/>
      <c r="B116" s="250"/>
      <c r="C116" s="250"/>
      <c r="D116" s="66" t="s">
        <v>403</v>
      </c>
      <c r="E116" s="9" t="s">
        <v>404</v>
      </c>
      <c r="F116" s="3" t="s">
        <v>405</v>
      </c>
      <c r="G116" s="62">
        <v>6</v>
      </c>
      <c r="H116" s="62">
        <v>0</v>
      </c>
      <c r="I116" s="4">
        <f t="shared" si="25"/>
        <v>6</v>
      </c>
      <c r="J116" s="62">
        <v>8</v>
      </c>
      <c r="K116" s="8" t="s">
        <v>10</v>
      </c>
      <c r="L116" s="3" t="s">
        <v>192</v>
      </c>
      <c r="M116" s="3">
        <v>4</v>
      </c>
      <c r="N116" s="3">
        <v>2</v>
      </c>
      <c r="O116" s="3">
        <v>4</v>
      </c>
      <c r="P116" s="3">
        <f t="shared" si="26"/>
        <v>10</v>
      </c>
      <c r="Q116" s="3" t="str">
        <f t="shared" si="27"/>
        <v>B</v>
      </c>
      <c r="R116" s="3">
        <v>10</v>
      </c>
      <c r="S116" s="3">
        <f t="shared" si="28"/>
        <v>100</v>
      </c>
      <c r="T116" s="3" t="str">
        <f t="shared" si="29"/>
        <v>MEDIO</v>
      </c>
      <c r="U116" s="3"/>
      <c r="V116" s="3"/>
      <c r="W116" s="3"/>
      <c r="X116" s="3" t="s">
        <v>2</v>
      </c>
      <c r="Y116" s="3"/>
      <c r="Z116" s="3" t="s">
        <v>406</v>
      </c>
      <c r="AA116" s="6" t="s">
        <v>465</v>
      </c>
    </row>
    <row r="117" spans="1:27" ht="53.25" customHeight="1" x14ac:dyDescent="0.3">
      <c r="A117" s="250"/>
      <c r="B117" s="250"/>
      <c r="C117" s="250"/>
      <c r="D117" s="251" t="s">
        <v>86</v>
      </c>
      <c r="E117" s="9" t="s">
        <v>407</v>
      </c>
      <c r="F117" s="3" t="s">
        <v>408</v>
      </c>
      <c r="G117" s="62">
        <v>6</v>
      </c>
      <c r="H117" s="62">
        <v>0</v>
      </c>
      <c r="I117" s="4">
        <f t="shared" si="25"/>
        <v>6</v>
      </c>
      <c r="J117" s="62">
        <v>8</v>
      </c>
      <c r="K117" s="3" t="s">
        <v>409</v>
      </c>
      <c r="L117" s="244" t="s">
        <v>410</v>
      </c>
      <c r="M117" s="3">
        <v>4</v>
      </c>
      <c r="N117" s="3">
        <v>4</v>
      </c>
      <c r="O117" s="3">
        <v>4</v>
      </c>
      <c r="P117" s="3">
        <f t="shared" si="26"/>
        <v>12</v>
      </c>
      <c r="Q117" s="3" t="str">
        <f t="shared" si="27"/>
        <v>B</v>
      </c>
      <c r="R117" s="3">
        <v>4</v>
      </c>
      <c r="S117" s="3">
        <f t="shared" si="28"/>
        <v>48</v>
      </c>
      <c r="T117" s="3" t="str">
        <f t="shared" si="29"/>
        <v>BAJO</v>
      </c>
      <c r="U117" s="3"/>
      <c r="V117" s="3"/>
      <c r="W117" s="3"/>
      <c r="X117" s="3" t="s">
        <v>2</v>
      </c>
      <c r="Y117" s="3"/>
      <c r="Z117" s="247" t="s">
        <v>411</v>
      </c>
      <c r="AA117" s="6" t="s">
        <v>465</v>
      </c>
    </row>
    <row r="118" spans="1:27" ht="53.25" customHeight="1" x14ac:dyDescent="0.3">
      <c r="A118" s="250"/>
      <c r="B118" s="250"/>
      <c r="C118" s="250"/>
      <c r="D118" s="251"/>
      <c r="E118" s="9" t="s">
        <v>412</v>
      </c>
      <c r="F118" s="3" t="s">
        <v>413</v>
      </c>
      <c r="G118" s="62">
        <v>6</v>
      </c>
      <c r="H118" s="62">
        <v>0</v>
      </c>
      <c r="I118" s="4">
        <f t="shared" si="25"/>
        <v>6</v>
      </c>
      <c r="J118" s="62">
        <v>8</v>
      </c>
      <c r="K118" s="3" t="s">
        <v>414</v>
      </c>
      <c r="L118" s="245"/>
      <c r="M118" s="3">
        <v>4</v>
      </c>
      <c r="N118" s="3">
        <v>4</v>
      </c>
      <c r="O118" s="3">
        <v>4</v>
      </c>
      <c r="P118" s="3">
        <f t="shared" si="26"/>
        <v>12</v>
      </c>
      <c r="Q118" s="3" t="str">
        <f t="shared" si="27"/>
        <v>B</v>
      </c>
      <c r="R118" s="3">
        <v>4</v>
      </c>
      <c r="S118" s="3">
        <f t="shared" si="28"/>
        <v>48</v>
      </c>
      <c r="T118" s="3" t="str">
        <f t="shared" si="29"/>
        <v>BAJO</v>
      </c>
      <c r="U118" s="3"/>
      <c r="V118" s="3"/>
      <c r="W118" s="3"/>
      <c r="X118" s="3" t="s">
        <v>2</v>
      </c>
      <c r="Y118" s="3"/>
      <c r="Z118" s="247"/>
      <c r="AA118" s="6" t="s">
        <v>465</v>
      </c>
    </row>
    <row r="119" spans="1:27" ht="53.25" customHeight="1" x14ac:dyDescent="0.3">
      <c r="A119" s="250"/>
      <c r="B119" s="250"/>
      <c r="C119" s="250"/>
      <c r="D119" s="251"/>
      <c r="E119" s="9" t="s">
        <v>415</v>
      </c>
      <c r="F119" s="3" t="s">
        <v>416</v>
      </c>
      <c r="G119" s="62">
        <v>6</v>
      </c>
      <c r="H119" s="62">
        <v>0</v>
      </c>
      <c r="I119" s="4">
        <f t="shared" si="25"/>
        <v>6</v>
      </c>
      <c r="J119" s="62">
        <v>8</v>
      </c>
      <c r="K119" s="3" t="s">
        <v>414</v>
      </c>
      <c r="L119" s="245"/>
      <c r="M119" s="3">
        <v>4</v>
      </c>
      <c r="N119" s="3">
        <v>4</v>
      </c>
      <c r="O119" s="3">
        <v>4</v>
      </c>
      <c r="P119" s="3">
        <f t="shared" si="26"/>
        <v>12</v>
      </c>
      <c r="Q119" s="3" t="str">
        <f t="shared" si="27"/>
        <v>B</v>
      </c>
      <c r="R119" s="3">
        <v>4</v>
      </c>
      <c r="S119" s="3">
        <f t="shared" si="28"/>
        <v>48</v>
      </c>
      <c r="T119" s="3" t="str">
        <f t="shared" si="29"/>
        <v>BAJO</v>
      </c>
      <c r="U119" s="3"/>
      <c r="V119" s="3"/>
      <c r="W119" s="3"/>
      <c r="X119" s="3" t="s">
        <v>2</v>
      </c>
      <c r="Y119" s="3"/>
      <c r="Z119" s="247"/>
      <c r="AA119" s="6" t="s">
        <v>465</v>
      </c>
    </row>
    <row r="120" spans="1:27" ht="53.25" customHeight="1" x14ac:dyDescent="0.3">
      <c r="A120" s="250"/>
      <c r="B120" s="250"/>
      <c r="C120" s="250"/>
      <c r="D120" s="251"/>
      <c r="E120" s="9" t="s">
        <v>417</v>
      </c>
      <c r="F120" s="3" t="s">
        <v>408</v>
      </c>
      <c r="G120" s="62">
        <v>6</v>
      </c>
      <c r="H120" s="62">
        <v>0</v>
      </c>
      <c r="I120" s="4">
        <f t="shared" si="25"/>
        <v>6</v>
      </c>
      <c r="J120" s="62">
        <v>8</v>
      </c>
      <c r="K120" s="3" t="s">
        <v>418</v>
      </c>
      <c r="L120" s="246"/>
      <c r="M120" s="3">
        <v>4</v>
      </c>
      <c r="N120" s="3">
        <v>4</v>
      </c>
      <c r="O120" s="3">
        <v>4</v>
      </c>
      <c r="P120" s="3">
        <f t="shared" si="26"/>
        <v>12</v>
      </c>
      <c r="Q120" s="3" t="str">
        <f t="shared" si="27"/>
        <v>B</v>
      </c>
      <c r="R120" s="3">
        <v>4</v>
      </c>
      <c r="S120" s="3">
        <f t="shared" si="28"/>
        <v>48</v>
      </c>
      <c r="T120" s="3" t="str">
        <f t="shared" si="29"/>
        <v>BAJO</v>
      </c>
      <c r="U120" s="3"/>
      <c r="V120" s="3"/>
      <c r="W120" s="3"/>
      <c r="X120" s="3" t="s">
        <v>2</v>
      </c>
      <c r="Y120" s="3"/>
      <c r="Z120" s="247"/>
      <c r="AA120" s="6" t="s">
        <v>465</v>
      </c>
    </row>
    <row r="121" spans="1:27" ht="48" customHeight="1" x14ac:dyDescent="0.3">
      <c r="A121" s="250"/>
      <c r="B121" s="250"/>
      <c r="C121" s="250"/>
      <c r="D121" s="256" t="s">
        <v>419</v>
      </c>
      <c r="E121" s="9" t="s">
        <v>420</v>
      </c>
      <c r="F121" s="3" t="s">
        <v>421</v>
      </c>
      <c r="G121" s="62">
        <v>6</v>
      </c>
      <c r="H121" s="62">
        <v>0</v>
      </c>
      <c r="I121" s="4">
        <f t="shared" si="25"/>
        <v>6</v>
      </c>
      <c r="J121" s="62">
        <v>8</v>
      </c>
      <c r="K121" s="3" t="s">
        <v>422</v>
      </c>
      <c r="L121" s="3" t="s">
        <v>72</v>
      </c>
      <c r="M121" s="3">
        <v>4</v>
      </c>
      <c r="N121" s="3">
        <v>4</v>
      </c>
      <c r="O121" s="3">
        <v>4</v>
      </c>
      <c r="P121" s="3">
        <f t="shared" si="26"/>
        <v>12</v>
      </c>
      <c r="Q121" s="3" t="str">
        <f t="shared" si="27"/>
        <v>B</v>
      </c>
      <c r="R121" s="3">
        <v>4</v>
      </c>
      <c r="S121" s="3">
        <f t="shared" si="28"/>
        <v>48</v>
      </c>
      <c r="T121" s="3" t="str">
        <f t="shared" si="29"/>
        <v>BAJO</v>
      </c>
      <c r="U121" s="3"/>
      <c r="V121" s="3"/>
      <c r="W121" s="3"/>
      <c r="X121" s="3" t="s">
        <v>2</v>
      </c>
      <c r="Y121" s="3"/>
      <c r="Z121" s="3" t="s">
        <v>423</v>
      </c>
      <c r="AA121" s="6" t="s">
        <v>465</v>
      </c>
    </row>
    <row r="122" spans="1:27" ht="57" customHeight="1" x14ac:dyDescent="0.3">
      <c r="A122" s="250"/>
      <c r="B122" s="250"/>
      <c r="C122" s="250"/>
      <c r="D122" s="256"/>
      <c r="E122" s="9" t="s">
        <v>424</v>
      </c>
      <c r="F122" s="3" t="s">
        <v>425</v>
      </c>
      <c r="G122" s="62">
        <v>6</v>
      </c>
      <c r="H122" s="62">
        <v>0</v>
      </c>
      <c r="I122" s="3">
        <f t="shared" si="25"/>
        <v>6</v>
      </c>
      <c r="J122" s="62">
        <v>8</v>
      </c>
      <c r="K122" s="3" t="s">
        <v>97</v>
      </c>
      <c r="L122" s="3" t="s">
        <v>113</v>
      </c>
      <c r="M122" s="3">
        <v>4</v>
      </c>
      <c r="N122" s="3">
        <v>4</v>
      </c>
      <c r="O122" s="3">
        <v>4</v>
      </c>
      <c r="P122" s="3">
        <f t="shared" si="26"/>
        <v>12</v>
      </c>
      <c r="Q122" s="3" t="str">
        <f t="shared" si="27"/>
        <v>B</v>
      </c>
      <c r="R122" s="3">
        <v>6</v>
      </c>
      <c r="S122" s="3">
        <f t="shared" si="28"/>
        <v>72</v>
      </c>
      <c r="T122" s="3" t="str">
        <f t="shared" si="29"/>
        <v>BAJO</v>
      </c>
      <c r="U122" s="3"/>
      <c r="V122" s="3"/>
      <c r="W122" s="3"/>
      <c r="X122" s="3" t="s">
        <v>2</v>
      </c>
      <c r="Y122" s="3"/>
      <c r="Z122" s="3" t="s">
        <v>426</v>
      </c>
      <c r="AA122" s="6" t="s">
        <v>465</v>
      </c>
    </row>
    <row r="123" spans="1:27" ht="51" customHeight="1" x14ac:dyDescent="0.3">
      <c r="A123" s="250"/>
      <c r="B123" s="250"/>
      <c r="C123" s="250"/>
      <c r="D123" s="256"/>
      <c r="E123" s="9" t="s">
        <v>427</v>
      </c>
      <c r="F123" s="3" t="s">
        <v>405</v>
      </c>
      <c r="G123" s="62">
        <v>6</v>
      </c>
      <c r="H123" s="62">
        <v>0</v>
      </c>
      <c r="I123" s="4">
        <f t="shared" si="25"/>
        <v>6</v>
      </c>
      <c r="J123" s="62">
        <v>8</v>
      </c>
      <c r="K123" s="12" t="s">
        <v>422</v>
      </c>
      <c r="L123" s="244" t="s">
        <v>452</v>
      </c>
      <c r="M123" s="3">
        <v>4</v>
      </c>
      <c r="N123" s="3">
        <v>4</v>
      </c>
      <c r="O123" s="3">
        <v>4</v>
      </c>
      <c r="P123" s="3">
        <f t="shared" si="26"/>
        <v>12</v>
      </c>
      <c r="Q123" s="3" t="str">
        <f t="shared" si="27"/>
        <v>B</v>
      </c>
      <c r="R123" s="3">
        <v>6</v>
      </c>
      <c r="S123" s="3">
        <f t="shared" si="28"/>
        <v>72</v>
      </c>
      <c r="T123" s="3" t="str">
        <f t="shared" si="29"/>
        <v>BAJO</v>
      </c>
      <c r="U123" s="3"/>
      <c r="V123" s="3"/>
      <c r="W123" s="3"/>
      <c r="X123" s="3" t="s">
        <v>2</v>
      </c>
      <c r="Y123" s="3"/>
      <c r="Z123" s="3" t="s">
        <v>428</v>
      </c>
      <c r="AA123" s="6" t="s">
        <v>465</v>
      </c>
    </row>
    <row r="124" spans="1:27" ht="96" customHeight="1" x14ac:dyDescent="0.3">
      <c r="A124" s="250"/>
      <c r="B124" s="250"/>
      <c r="C124" s="250"/>
      <c r="D124" s="256"/>
      <c r="E124" s="3" t="s">
        <v>448</v>
      </c>
      <c r="F124" s="3" t="s">
        <v>79</v>
      </c>
      <c r="G124" s="62">
        <v>6</v>
      </c>
      <c r="H124" s="62">
        <v>0</v>
      </c>
      <c r="I124" s="4">
        <f t="shared" si="25"/>
        <v>6</v>
      </c>
      <c r="J124" s="62">
        <v>8</v>
      </c>
      <c r="K124" s="3" t="s">
        <v>430</v>
      </c>
      <c r="L124" s="246"/>
      <c r="M124" s="3">
        <v>4</v>
      </c>
      <c r="N124" s="3">
        <v>2</v>
      </c>
      <c r="O124" s="3">
        <v>4</v>
      </c>
      <c r="P124" s="3">
        <f t="shared" si="26"/>
        <v>10</v>
      </c>
      <c r="Q124" s="3" t="str">
        <f t="shared" si="27"/>
        <v>B</v>
      </c>
      <c r="R124" s="3">
        <v>10</v>
      </c>
      <c r="S124" s="3">
        <f t="shared" si="28"/>
        <v>100</v>
      </c>
      <c r="T124" s="3" t="str">
        <f t="shared" si="29"/>
        <v>MEDIO</v>
      </c>
      <c r="U124" s="3"/>
      <c r="V124" s="3"/>
      <c r="W124" s="3"/>
      <c r="X124" s="3" t="s">
        <v>2</v>
      </c>
      <c r="Y124" s="3"/>
      <c r="Z124" s="3" t="s">
        <v>431</v>
      </c>
      <c r="AA124" s="6" t="s">
        <v>465</v>
      </c>
    </row>
    <row r="125" spans="1:27" ht="51" customHeight="1" x14ac:dyDescent="0.3">
      <c r="A125" s="250"/>
      <c r="B125" s="250"/>
      <c r="C125" s="250"/>
      <c r="D125" s="65" t="s">
        <v>432</v>
      </c>
      <c r="E125" s="9" t="s">
        <v>433</v>
      </c>
      <c r="F125" s="3" t="s">
        <v>39</v>
      </c>
      <c r="G125" s="62">
        <v>6</v>
      </c>
      <c r="H125" s="62">
        <v>0</v>
      </c>
      <c r="I125" s="4">
        <f t="shared" si="25"/>
        <v>6</v>
      </c>
      <c r="J125" s="62">
        <v>8</v>
      </c>
      <c r="K125" s="3" t="s">
        <v>434</v>
      </c>
      <c r="L125" s="3" t="s">
        <v>188</v>
      </c>
      <c r="M125" s="3">
        <v>4</v>
      </c>
      <c r="N125" s="3">
        <v>4</v>
      </c>
      <c r="O125" s="3">
        <v>4</v>
      </c>
      <c r="P125" s="3">
        <f t="shared" si="26"/>
        <v>12</v>
      </c>
      <c r="Q125" s="3" t="str">
        <f t="shared" si="27"/>
        <v>B</v>
      </c>
      <c r="R125" s="3">
        <v>4</v>
      </c>
      <c r="S125" s="3">
        <f t="shared" si="28"/>
        <v>48</v>
      </c>
      <c r="T125" s="3" t="str">
        <f t="shared" si="29"/>
        <v>BAJO</v>
      </c>
      <c r="U125" s="3"/>
      <c r="V125" s="3"/>
      <c r="W125" s="3"/>
      <c r="X125" s="3" t="s">
        <v>2</v>
      </c>
      <c r="Y125" s="3"/>
      <c r="Z125" s="3" t="s">
        <v>435</v>
      </c>
      <c r="AA125" s="6" t="s">
        <v>465</v>
      </c>
    </row>
    <row r="126" spans="1:27" ht="142.5" x14ac:dyDescent="0.3">
      <c r="A126" s="254" t="s">
        <v>436</v>
      </c>
      <c r="B126" s="255" t="s">
        <v>25</v>
      </c>
      <c r="C126" s="255"/>
      <c r="D126" s="248" t="s">
        <v>419</v>
      </c>
      <c r="E126" s="9" t="s">
        <v>420</v>
      </c>
      <c r="F126" s="3" t="s">
        <v>421</v>
      </c>
      <c r="G126" s="62">
        <v>6</v>
      </c>
      <c r="H126" s="62">
        <v>0</v>
      </c>
      <c r="I126" s="4">
        <f t="shared" ref="I126:I129" si="30">G126+H126</f>
        <v>6</v>
      </c>
      <c r="J126" s="62">
        <v>8</v>
      </c>
      <c r="K126" s="3" t="s">
        <v>437</v>
      </c>
      <c r="L126" s="3" t="s">
        <v>72</v>
      </c>
      <c r="M126" s="3">
        <v>4</v>
      </c>
      <c r="N126" s="3">
        <v>10</v>
      </c>
      <c r="O126" s="3">
        <v>4</v>
      </c>
      <c r="P126" s="3">
        <f t="shared" ref="P126:P129" si="31">M126+N126+O126</f>
        <v>18</v>
      </c>
      <c r="Q126" s="3" t="str">
        <f t="shared" ref="Q126:Q129" si="32">IF(P126&lt;=12,"B",(IF(P126&lt;=18,"M",(IF(P126&lt;=24,"A",(IF(P126&lt;=30,"MA")))))))</f>
        <v>M</v>
      </c>
      <c r="R126" s="3">
        <v>4</v>
      </c>
      <c r="S126" s="3">
        <f t="shared" ref="S126:S129" si="33">R126*P126</f>
        <v>72</v>
      </c>
      <c r="T126" s="3" t="str">
        <f t="shared" ref="T126:T129" si="34">IF(S126&lt;=84,"BAJO",(IF(S126&lt;=156,"MEDIO",(IF(S126&lt;=228,"ALTO",(IF(S126&lt;=300,"MUY ALTO")))))))</f>
        <v>BAJO</v>
      </c>
      <c r="U126" s="3"/>
      <c r="V126" s="3"/>
      <c r="W126" s="3"/>
      <c r="X126" s="3" t="s">
        <v>2</v>
      </c>
      <c r="Y126" s="3"/>
      <c r="Z126" s="3" t="s">
        <v>423</v>
      </c>
      <c r="AA126" s="6" t="s">
        <v>465</v>
      </c>
    </row>
    <row r="127" spans="1:27" ht="128.25" x14ac:dyDescent="0.3">
      <c r="A127" s="254"/>
      <c r="B127" s="255"/>
      <c r="C127" s="255"/>
      <c r="D127" s="248"/>
      <c r="E127" s="9" t="s">
        <v>424</v>
      </c>
      <c r="F127" s="3" t="s">
        <v>425</v>
      </c>
      <c r="G127" s="62">
        <v>6</v>
      </c>
      <c r="H127" s="62">
        <v>0</v>
      </c>
      <c r="I127" s="3">
        <f t="shared" si="30"/>
        <v>6</v>
      </c>
      <c r="J127" s="62">
        <v>8</v>
      </c>
      <c r="K127" s="3" t="s">
        <v>438</v>
      </c>
      <c r="L127" s="3" t="s">
        <v>113</v>
      </c>
      <c r="M127" s="3">
        <v>4</v>
      </c>
      <c r="N127" s="3">
        <v>10</v>
      </c>
      <c r="O127" s="3">
        <v>4</v>
      </c>
      <c r="P127" s="3">
        <f t="shared" si="31"/>
        <v>18</v>
      </c>
      <c r="Q127" s="3" t="str">
        <f t="shared" si="32"/>
        <v>M</v>
      </c>
      <c r="R127" s="3">
        <v>6</v>
      </c>
      <c r="S127" s="3">
        <f t="shared" si="33"/>
        <v>108</v>
      </c>
      <c r="T127" s="3" t="str">
        <f t="shared" si="34"/>
        <v>MEDIO</v>
      </c>
      <c r="U127" s="3"/>
      <c r="V127" s="3"/>
      <c r="W127" s="3"/>
      <c r="X127" s="3" t="s">
        <v>2</v>
      </c>
      <c r="Y127" s="3"/>
      <c r="Z127" s="3" t="s">
        <v>1</v>
      </c>
      <c r="AA127" s="6" t="s">
        <v>465</v>
      </c>
    </row>
    <row r="128" spans="1:27" ht="114" x14ac:dyDescent="0.3">
      <c r="A128" s="254"/>
      <c r="B128" s="255"/>
      <c r="C128" s="255"/>
      <c r="D128" s="248"/>
      <c r="E128" s="9" t="s">
        <v>427</v>
      </c>
      <c r="F128" s="3" t="s">
        <v>405</v>
      </c>
      <c r="G128" s="62">
        <v>6</v>
      </c>
      <c r="H128" s="62">
        <v>0</v>
      </c>
      <c r="I128" s="4">
        <f t="shared" si="30"/>
        <v>6</v>
      </c>
      <c r="J128" s="62">
        <v>8</v>
      </c>
      <c r="K128" s="3" t="s">
        <v>414</v>
      </c>
      <c r="L128" s="244" t="s">
        <v>439</v>
      </c>
      <c r="M128" s="3">
        <v>4</v>
      </c>
      <c r="N128" s="3">
        <v>10</v>
      </c>
      <c r="O128" s="3">
        <v>4</v>
      </c>
      <c r="P128" s="3">
        <f t="shared" si="31"/>
        <v>18</v>
      </c>
      <c r="Q128" s="3" t="str">
        <f t="shared" si="32"/>
        <v>M</v>
      </c>
      <c r="R128" s="3">
        <v>6</v>
      </c>
      <c r="S128" s="3">
        <f t="shared" si="33"/>
        <v>108</v>
      </c>
      <c r="T128" s="3" t="str">
        <f t="shared" si="34"/>
        <v>MEDIO</v>
      </c>
      <c r="U128" s="3"/>
      <c r="V128" s="3"/>
      <c r="W128" s="3"/>
      <c r="X128" s="3" t="s">
        <v>2</v>
      </c>
      <c r="Y128" s="3"/>
      <c r="Z128" s="3" t="s">
        <v>428</v>
      </c>
      <c r="AA128" s="6" t="s">
        <v>465</v>
      </c>
    </row>
    <row r="129" spans="1:27" ht="114" x14ac:dyDescent="0.3">
      <c r="A129" s="254"/>
      <c r="B129" s="255"/>
      <c r="C129" s="255"/>
      <c r="D129" s="248"/>
      <c r="E129" s="3" t="s">
        <v>429</v>
      </c>
      <c r="F129" s="3" t="s">
        <v>79</v>
      </c>
      <c r="G129" s="62">
        <v>6</v>
      </c>
      <c r="H129" s="62">
        <v>0</v>
      </c>
      <c r="I129" s="4">
        <f t="shared" si="30"/>
        <v>6</v>
      </c>
      <c r="J129" s="62">
        <v>8</v>
      </c>
      <c r="K129" s="4" t="s">
        <v>440</v>
      </c>
      <c r="L129" s="246"/>
      <c r="M129" s="3">
        <v>4</v>
      </c>
      <c r="N129" s="3">
        <v>10</v>
      </c>
      <c r="O129" s="3">
        <v>4</v>
      </c>
      <c r="P129" s="3">
        <f t="shared" si="31"/>
        <v>18</v>
      </c>
      <c r="Q129" s="3" t="str">
        <f t="shared" si="32"/>
        <v>M</v>
      </c>
      <c r="R129" s="3">
        <v>6</v>
      </c>
      <c r="S129" s="3">
        <f t="shared" si="33"/>
        <v>108</v>
      </c>
      <c r="T129" s="3" t="str">
        <f t="shared" si="34"/>
        <v>MEDIO</v>
      </c>
      <c r="U129" s="3"/>
      <c r="V129" s="3"/>
      <c r="W129" s="3"/>
      <c r="X129" s="3" t="s">
        <v>2</v>
      </c>
      <c r="Y129" s="3"/>
      <c r="Z129" s="3" t="s">
        <v>431</v>
      </c>
      <c r="AA129" s="6" t="s">
        <v>465</v>
      </c>
    </row>
    <row r="130" spans="1:27" ht="57" x14ac:dyDescent="0.3">
      <c r="A130" s="244" t="s">
        <v>454</v>
      </c>
      <c r="B130" s="255" t="s">
        <v>25</v>
      </c>
      <c r="C130" s="255"/>
      <c r="D130" s="243" t="s">
        <v>359</v>
      </c>
      <c r="E130" s="3" t="s">
        <v>360</v>
      </c>
      <c r="F130" s="3" t="s">
        <v>361</v>
      </c>
      <c r="G130" s="62">
        <v>6</v>
      </c>
      <c r="H130" s="62">
        <v>0</v>
      </c>
      <c r="I130" s="4">
        <f>G130+H130</f>
        <v>6</v>
      </c>
      <c r="J130" s="62">
        <v>8</v>
      </c>
      <c r="K130" s="3" t="s">
        <v>362</v>
      </c>
      <c r="L130" s="244" t="s">
        <v>363</v>
      </c>
      <c r="M130" s="3">
        <v>4</v>
      </c>
      <c r="N130" s="3">
        <v>10</v>
      </c>
      <c r="O130" s="3">
        <v>4</v>
      </c>
      <c r="P130" s="3">
        <f>M130+N130+O130</f>
        <v>18</v>
      </c>
      <c r="Q130" s="3" t="str">
        <f>IF(P130&lt;=12,"B",(IF(P130&lt;=18,"M",(IF(P130&lt;=24,"A",(IF(P130&lt;=30,"MA")))))))</f>
        <v>M</v>
      </c>
      <c r="R130" s="3">
        <v>4</v>
      </c>
      <c r="S130" s="3">
        <f>R130*P130</f>
        <v>72</v>
      </c>
      <c r="T130" s="3" t="str">
        <f>IF(S130&lt;=84,"BAJO",(IF(S130&lt;=156,"MEDIO",(IF(S130&lt;=228,"ALTO",(IF(S130&lt;=300,"MUY ALTO")))))))</f>
        <v>BAJO</v>
      </c>
      <c r="U130" s="3"/>
      <c r="V130" s="3"/>
      <c r="W130" s="3"/>
      <c r="X130" s="3" t="s">
        <v>2</v>
      </c>
      <c r="Y130" s="3"/>
      <c r="Z130" s="3" t="s">
        <v>364</v>
      </c>
      <c r="AA130" s="6" t="s">
        <v>465</v>
      </c>
    </row>
    <row r="131" spans="1:27" ht="42.75" x14ac:dyDescent="0.3">
      <c r="A131" s="245"/>
      <c r="B131" s="255"/>
      <c r="C131" s="255"/>
      <c r="D131" s="243"/>
      <c r="E131" s="3" t="s">
        <v>365</v>
      </c>
      <c r="F131" s="3" t="s">
        <v>366</v>
      </c>
      <c r="G131" s="62">
        <v>6</v>
      </c>
      <c r="H131" s="62">
        <v>0</v>
      </c>
      <c r="I131" s="4">
        <f t="shared" ref="I131:I148" si="35">G131+H131</f>
        <v>6</v>
      </c>
      <c r="J131" s="62">
        <v>8</v>
      </c>
      <c r="K131" s="3" t="s">
        <v>367</v>
      </c>
      <c r="L131" s="245"/>
      <c r="M131" s="3">
        <v>4</v>
      </c>
      <c r="N131" s="3">
        <v>10</v>
      </c>
      <c r="O131" s="3">
        <v>4</v>
      </c>
      <c r="P131" s="3">
        <f t="shared" ref="P131:P148" si="36">M131+N131+O131</f>
        <v>18</v>
      </c>
      <c r="Q131" s="3" t="str">
        <f t="shared" ref="Q131:Q148" si="37">IF(P131&lt;=12,"B",(IF(P131&lt;=18,"M",(IF(P131&lt;=24,"A",(IF(P131&lt;=30,"MA")))))))</f>
        <v>M</v>
      </c>
      <c r="R131" s="3">
        <v>4</v>
      </c>
      <c r="S131" s="3">
        <f t="shared" ref="S131:S148" si="38">R131*P131</f>
        <v>72</v>
      </c>
      <c r="T131" s="3" t="str">
        <f t="shared" ref="T131:T148" si="39">IF(S131&lt;=84,"BAJO",(IF(S131&lt;=156,"MEDIO",(IF(S131&lt;=228,"ALTO",(IF(S131&lt;=300,"MUY ALTO")))))))</f>
        <v>BAJO</v>
      </c>
      <c r="U131" s="3"/>
      <c r="V131" s="3"/>
      <c r="W131" s="3"/>
      <c r="X131" s="3" t="s">
        <v>2</v>
      </c>
      <c r="Y131" s="3"/>
      <c r="Z131" s="3" t="s">
        <v>364</v>
      </c>
      <c r="AA131" s="6" t="s">
        <v>465</v>
      </c>
    </row>
    <row r="132" spans="1:27" ht="57" x14ac:dyDescent="0.3">
      <c r="A132" s="245"/>
      <c r="B132" s="255"/>
      <c r="C132" s="255"/>
      <c r="D132" s="243"/>
      <c r="E132" s="3" t="s">
        <v>368</v>
      </c>
      <c r="F132" s="3" t="s">
        <v>369</v>
      </c>
      <c r="G132" s="62">
        <v>6</v>
      </c>
      <c r="H132" s="62">
        <v>0</v>
      </c>
      <c r="I132" s="4">
        <f t="shared" si="35"/>
        <v>6</v>
      </c>
      <c r="J132" s="62">
        <v>8</v>
      </c>
      <c r="K132" s="3" t="s">
        <v>10</v>
      </c>
      <c r="L132" s="246"/>
      <c r="M132" s="3">
        <v>4</v>
      </c>
      <c r="N132" s="3">
        <v>10</v>
      </c>
      <c r="O132" s="3">
        <v>4</v>
      </c>
      <c r="P132" s="3">
        <f t="shared" si="36"/>
        <v>18</v>
      </c>
      <c r="Q132" s="3" t="str">
        <f t="shared" si="37"/>
        <v>M</v>
      </c>
      <c r="R132" s="3">
        <v>4</v>
      </c>
      <c r="S132" s="3">
        <f t="shared" si="38"/>
        <v>72</v>
      </c>
      <c r="T132" s="3" t="str">
        <f t="shared" si="39"/>
        <v>BAJO</v>
      </c>
      <c r="U132" s="3"/>
      <c r="V132" s="3"/>
      <c r="W132" s="3" t="s">
        <v>2</v>
      </c>
      <c r="X132" s="3" t="s">
        <v>2</v>
      </c>
      <c r="Y132" s="3"/>
      <c r="Z132" s="3" t="s">
        <v>370</v>
      </c>
      <c r="AA132" s="6" t="s">
        <v>465</v>
      </c>
    </row>
    <row r="133" spans="1:27" ht="42.75" x14ac:dyDescent="0.3">
      <c r="A133" s="245"/>
      <c r="B133" s="255"/>
      <c r="C133" s="255"/>
      <c r="D133" s="243"/>
      <c r="E133" s="3" t="s">
        <v>375</v>
      </c>
      <c r="F133" s="3" t="s">
        <v>376</v>
      </c>
      <c r="G133" s="62">
        <v>6</v>
      </c>
      <c r="H133" s="62">
        <v>0</v>
      </c>
      <c r="I133" s="4">
        <f t="shared" si="35"/>
        <v>6</v>
      </c>
      <c r="J133" s="62">
        <v>8</v>
      </c>
      <c r="K133" s="3" t="s">
        <v>66</v>
      </c>
      <c r="L133" s="3" t="s">
        <v>108</v>
      </c>
      <c r="M133" s="3">
        <v>4</v>
      </c>
      <c r="N133" s="3">
        <v>4</v>
      </c>
      <c r="O133" s="3">
        <v>4</v>
      </c>
      <c r="P133" s="3">
        <f t="shared" si="36"/>
        <v>12</v>
      </c>
      <c r="Q133" s="3" t="str">
        <f t="shared" si="37"/>
        <v>B</v>
      </c>
      <c r="R133" s="3">
        <v>6</v>
      </c>
      <c r="S133" s="3">
        <f t="shared" si="38"/>
        <v>72</v>
      </c>
      <c r="T133" s="3" t="str">
        <f t="shared" si="39"/>
        <v>BAJO</v>
      </c>
      <c r="U133" s="3"/>
      <c r="V133" s="3"/>
      <c r="W133" s="3"/>
      <c r="X133" s="3" t="s">
        <v>2</v>
      </c>
      <c r="Y133" s="3"/>
      <c r="Z133" s="3" t="s">
        <v>377</v>
      </c>
      <c r="AA133" s="6" t="s">
        <v>465</v>
      </c>
    </row>
    <row r="134" spans="1:27" ht="71.25" x14ac:dyDescent="0.3">
      <c r="A134" s="245"/>
      <c r="B134" s="255"/>
      <c r="C134" s="255"/>
      <c r="D134" s="243"/>
      <c r="E134" s="3" t="s">
        <v>378</v>
      </c>
      <c r="F134" s="3" t="s">
        <v>379</v>
      </c>
      <c r="G134" s="62">
        <v>6</v>
      </c>
      <c r="H134" s="62">
        <v>0</v>
      </c>
      <c r="I134" s="4">
        <f t="shared" si="35"/>
        <v>6</v>
      </c>
      <c r="J134" s="62">
        <v>8</v>
      </c>
      <c r="K134" s="3" t="s">
        <v>10</v>
      </c>
      <c r="L134" s="3" t="s">
        <v>380</v>
      </c>
      <c r="M134" s="3">
        <v>4</v>
      </c>
      <c r="N134" s="3">
        <v>10</v>
      </c>
      <c r="O134" s="3">
        <v>4</v>
      </c>
      <c r="P134" s="3">
        <f t="shared" si="36"/>
        <v>18</v>
      </c>
      <c r="Q134" s="3" t="str">
        <f t="shared" si="37"/>
        <v>M</v>
      </c>
      <c r="R134" s="3">
        <v>4</v>
      </c>
      <c r="S134" s="3">
        <f t="shared" si="38"/>
        <v>72</v>
      </c>
      <c r="T134" s="3" t="str">
        <f t="shared" si="39"/>
        <v>BAJO</v>
      </c>
      <c r="U134" s="3"/>
      <c r="V134" s="3"/>
      <c r="W134" s="3"/>
      <c r="X134" s="3" t="s">
        <v>2</v>
      </c>
      <c r="Y134" s="3"/>
      <c r="Z134" s="3" t="s">
        <v>381</v>
      </c>
      <c r="AA134" s="6" t="s">
        <v>465</v>
      </c>
    </row>
    <row r="135" spans="1:27" ht="57" x14ac:dyDescent="0.3">
      <c r="A135" s="245"/>
      <c r="B135" s="255"/>
      <c r="C135" s="255"/>
      <c r="D135" s="243" t="s">
        <v>143</v>
      </c>
      <c r="E135" s="3" t="s">
        <v>386</v>
      </c>
      <c r="F135" s="3" t="s">
        <v>387</v>
      </c>
      <c r="G135" s="62">
        <v>6</v>
      </c>
      <c r="H135" s="62">
        <v>0</v>
      </c>
      <c r="I135" s="4">
        <f t="shared" si="35"/>
        <v>6</v>
      </c>
      <c r="J135" s="62">
        <v>8</v>
      </c>
      <c r="K135" s="3" t="s">
        <v>388</v>
      </c>
      <c r="L135" s="244" t="s">
        <v>102</v>
      </c>
      <c r="M135" s="3">
        <v>4</v>
      </c>
      <c r="N135" s="3">
        <v>10</v>
      </c>
      <c r="O135" s="3">
        <v>4</v>
      </c>
      <c r="P135" s="3">
        <f t="shared" si="36"/>
        <v>18</v>
      </c>
      <c r="Q135" s="3" t="str">
        <f t="shared" si="37"/>
        <v>M</v>
      </c>
      <c r="R135" s="3">
        <v>4</v>
      </c>
      <c r="S135" s="3">
        <f t="shared" si="38"/>
        <v>72</v>
      </c>
      <c r="T135" s="3" t="str">
        <f t="shared" si="39"/>
        <v>BAJO</v>
      </c>
      <c r="U135" s="3"/>
      <c r="V135" s="3"/>
      <c r="W135" s="3"/>
      <c r="X135" s="3" t="s">
        <v>2</v>
      </c>
      <c r="Y135" s="3"/>
      <c r="Z135" s="3" t="s">
        <v>389</v>
      </c>
      <c r="AA135" s="6" t="s">
        <v>465</v>
      </c>
    </row>
    <row r="136" spans="1:27" ht="57" x14ac:dyDescent="0.3">
      <c r="A136" s="245"/>
      <c r="B136" s="255"/>
      <c r="C136" s="255"/>
      <c r="D136" s="243"/>
      <c r="E136" s="3" t="s">
        <v>390</v>
      </c>
      <c r="F136" s="3" t="s">
        <v>391</v>
      </c>
      <c r="G136" s="62">
        <v>6</v>
      </c>
      <c r="H136" s="62">
        <v>0</v>
      </c>
      <c r="I136" s="4">
        <f t="shared" si="35"/>
        <v>6</v>
      </c>
      <c r="J136" s="62">
        <v>8</v>
      </c>
      <c r="K136" s="7" t="s">
        <v>388</v>
      </c>
      <c r="L136" s="246"/>
      <c r="M136" s="3">
        <v>4</v>
      </c>
      <c r="N136" s="3">
        <v>10</v>
      </c>
      <c r="O136" s="3">
        <v>4</v>
      </c>
      <c r="P136" s="3">
        <f t="shared" si="36"/>
        <v>18</v>
      </c>
      <c r="Q136" s="3" t="str">
        <f t="shared" si="37"/>
        <v>M</v>
      </c>
      <c r="R136" s="3">
        <v>4</v>
      </c>
      <c r="S136" s="3">
        <f t="shared" si="38"/>
        <v>72</v>
      </c>
      <c r="T136" s="3" t="str">
        <f t="shared" si="39"/>
        <v>BAJO</v>
      </c>
      <c r="U136" s="3"/>
      <c r="V136" s="3"/>
      <c r="W136" s="3"/>
      <c r="X136" s="3" t="s">
        <v>2</v>
      </c>
      <c r="Y136" s="3"/>
      <c r="Z136" s="3" t="s">
        <v>389</v>
      </c>
      <c r="AA136" s="6" t="s">
        <v>465</v>
      </c>
    </row>
    <row r="137" spans="1:27" ht="57" x14ac:dyDescent="0.3">
      <c r="A137" s="245"/>
      <c r="B137" s="255"/>
      <c r="C137" s="255"/>
      <c r="D137" s="243"/>
      <c r="E137" s="3" t="s">
        <v>392</v>
      </c>
      <c r="F137" s="3" t="s">
        <v>393</v>
      </c>
      <c r="G137" s="62">
        <v>6</v>
      </c>
      <c r="H137" s="62">
        <v>0</v>
      </c>
      <c r="I137" s="4">
        <f t="shared" si="35"/>
        <v>6</v>
      </c>
      <c r="J137" s="62">
        <v>8</v>
      </c>
      <c r="K137" s="3" t="s">
        <v>394</v>
      </c>
      <c r="L137" s="3" t="s">
        <v>395</v>
      </c>
      <c r="M137" s="3">
        <v>4</v>
      </c>
      <c r="N137" s="3">
        <v>4</v>
      </c>
      <c r="O137" s="3">
        <v>4</v>
      </c>
      <c r="P137" s="3">
        <f t="shared" si="36"/>
        <v>12</v>
      </c>
      <c r="Q137" s="3" t="str">
        <f t="shared" si="37"/>
        <v>B</v>
      </c>
      <c r="R137" s="3">
        <v>6</v>
      </c>
      <c r="S137" s="3">
        <f t="shared" si="38"/>
        <v>72</v>
      </c>
      <c r="T137" s="3" t="str">
        <f t="shared" si="39"/>
        <v>BAJO</v>
      </c>
      <c r="U137" s="3"/>
      <c r="V137" s="3"/>
      <c r="W137" s="3"/>
      <c r="X137" s="3" t="s">
        <v>2</v>
      </c>
      <c r="Y137" s="3"/>
      <c r="Z137" s="3" t="s">
        <v>396</v>
      </c>
      <c r="AA137" s="6" t="s">
        <v>465</v>
      </c>
    </row>
    <row r="138" spans="1:27" ht="142.5" x14ac:dyDescent="0.3">
      <c r="A138" s="245"/>
      <c r="B138" s="255"/>
      <c r="C138" s="255"/>
      <c r="D138" s="243" t="s">
        <v>133</v>
      </c>
      <c r="E138" s="3" t="s">
        <v>397</v>
      </c>
      <c r="F138" s="3" t="s">
        <v>59</v>
      </c>
      <c r="G138" s="62">
        <v>6</v>
      </c>
      <c r="H138" s="62">
        <v>0</v>
      </c>
      <c r="I138" s="4">
        <f t="shared" si="35"/>
        <v>6</v>
      </c>
      <c r="J138" s="62">
        <v>8</v>
      </c>
      <c r="K138" s="8" t="s">
        <v>373</v>
      </c>
      <c r="L138" s="6" t="s">
        <v>72</v>
      </c>
      <c r="M138" s="3">
        <v>4</v>
      </c>
      <c r="N138" s="3">
        <v>4</v>
      </c>
      <c r="O138" s="3">
        <v>4</v>
      </c>
      <c r="P138" s="3">
        <f t="shared" si="36"/>
        <v>12</v>
      </c>
      <c r="Q138" s="3" t="str">
        <f t="shared" si="37"/>
        <v>B</v>
      </c>
      <c r="R138" s="3">
        <v>10</v>
      </c>
      <c r="S138" s="3">
        <f t="shared" si="38"/>
        <v>120</v>
      </c>
      <c r="T138" s="3" t="str">
        <f t="shared" si="39"/>
        <v>MEDIO</v>
      </c>
      <c r="U138" s="3" t="s">
        <v>2</v>
      </c>
      <c r="V138" s="3"/>
      <c r="W138" s="3"/>
      <c r="X138" s="3"/>
      <c r="Y138" s="3"/>
      <c r="Z138" s="3" t="s">
        <v>385</v>
      </c>
      <c r="AA138" s="6" t="s">
        <v>465</v>
      </c>
    </row>
    <row r="139" spans="1:27" ht="57" x14ac:dyDescent="0.3">
      <c r="A139" s="245"/>
      <c r="B139" s="255"/>
      <c r="C139" s="255"/>
      <c r="D139" s="243"/>
      <c r="E139" s="9" t="s">
        <v>398</v>
      </c>
      <c r="F139" s="3" t="s">
        <v>59</v>
      </c>
      <c r="G139" s="62">
        <v>6</v>
      </c>
      <c r="H139" s="62">
        <v>0</v>
      </c>
      <c r="I139" s="4">
        <f t="shared" si="35"/>
        <v>6</v>
      </c>
      <c r="J139" s="62">
        <v>8</v>
      </c>
      <c r="K139" s="8" t="s">
        <v>10</v>
      </c>
      <c r="L139" s="3" t="s">
        <v>395</v>
      </c>
      <c r="M139" s="3">
        <v>4</v>
      </c>
      <c r="N139" s="3">
        <v>4</v>
      </c>
      <c r="O139" s="3">
        <v>4</v>
      </c>
      <c r="P139" s="3">
        <f t="shared" si="36"/>
        <v>12</v>
      </c>
      <c r="Q139" s="3" t="str">
        <f t="shared" si="37"/>
        <v>B</v>
      </c>
      <c r="R139" s="3">
        <v>10</v>
      </c>
      <c r="S139" s="3">
        <f t="shared" si="38"/>
        <v>120</v>
      </c>
      <c r="T139" s="3" t="str">
        <f t="shared" si="39"/>
        <v>MEDIO</v>
      </c>
      <c r="U139" s="3"/>
      <c r="V139" s="3"/>
      <c r="W139" s="3"/>
      <c r="X139" s="3" t="s">
        <v>2</v>
      </c>
      <c r="Y139" s="3"/>
      <c r="Z139" s="3" t="s">
        <v>385</v>
      </c>
      <c r="AA139" s="6" t="s">
        <v>465</v>
      </c>
    </row>
    <row r="140" spans="1:27" ht="142.5" x14ac:dyDescent="0.3">
      <c r="A140" s="245"/>
      <c r="B140" s="255"/>
      <c r="C140" s="255"/>
      <c r="D140" s="10" t="s">
        <v>399</v>
      </c>
      <c r="E140" s="9" t="s">
        <v>400</v>
      </c>
      <c r="F140" s="3" t="s">
        <v>401</v>
      </c>
      <c r="G140" s="62">
        <v>6</v>
      </c>
      <c r="H140" s="62">
        <v>0</v>
      </c>
      <c r="I140" s="4">
        <f t="shared" si="35"/>
        <v>6</v>
      </c>
      <c r="J140" s="62">
        <v>8</v>
      </c>
      <c r="K140" s="8" t="s">
        <v>373</v>
      </c>
      <c r="L140" s="3" t="s">
        <v>91</v>
      </c>
      <c r="M140" s="3">
        <v>4</v>
      </c>
      <c r="N140" s="3">
        <v>4</v>
      </c>
      <c r="O140" s="3">
        <v>4</v>
      </c>
      <c r="P140" s="3">
        <f t="shared" si="36"/>
        <v>12</v>
      </c>
      <c r="Q140" s="3" t="str">
        <f t="shared" si="37"/>
        <v>B</v>
      </c>
      <c r="R140" s="3">
        <v>4</v>
      </c>
      <c r="S140" s="3">
        <f t="shared" si="38"/>
        <v>48</v>
      </c>
      <c r="T140" s="3" t="str">
        <f t="shared" si="39"/>
        <v>BAJO</v>
      </c>
      <c r="U140" s="3"/>
      <c r="V140" s="3"/>
      <c r="W140" s="3"/>
      <c r="X140" s="3" t="s">
        <v>2</v>
      </c>
      <c r="Y140" s="3"/>
      <c r="Z140" s="3" t="s">
        <v>402</v>
      </c>
      <c r="AA140" s="6" t="s">
        <v>465</v>
      </c>
    </row>
    <row r="141" spans="1:27" ht="71.25" x14ac:dyDescent="0.3">
      <c r="A141" s="245"/>
      <c r="B141" s="255"/>
      <c r="C141" s="255"/>
      <c r="D141" s="9" t="s">
        <v>403</v>
      </c>
      <c r="E141" s="9" t="s">
        <v>404</v>
      </c>
      <c r="F141" s="3" t="s">
        <v>405</v>
      </c>
      <c r="G141" s="62">
        <v>6</v>
      </c>
      <c r="H141" s="62">
        <v>0</v>
      </c>
      <c r="I141" s="4">
        <f t="shared" si="35"/>
        <v>6</v>
      </c>
      <c r="J141" s="62">
        <v>8</v>
      </c>
      <c r="K141" s="8" t="s">
        <v>10</v>
      </c>
      <c r="L141" s="3" t="s">
        <v>192</v>
      </c>
      <c r="M141" s="3">
        <v>4</v>
      </c>
      <c r="N141" s="3">
        <v>2</v>
      </c>
      <c r="O141" s="3">
        <v>2</v>
      </c>
      <c r="P141" s="3">
        <f t="shared" si="36"/>
        <v>8</v>
      </c>
      <c r="Q141" s="3" t="str">
        <f t="shared" si="37"/>
        <v>B</v>
      </c>
      <c r="R141" s="3">
        <v>10</v>
      </c>
      <c r="S141" s="3">
        <f t="shared" si="38"/>
        <v>80</v>
      </c>
      <c r="T141" s="3" t="str">
        <f t="shared" si="39"/>
        <v>BAJO</v>
      </c>
      <c r="U141" s="3"/>
      <c r="V141" s="3"/>
      <c r="W141" s="3"/>
      <c r="X141" s="3" t="s">
        <v>2</v>
      </c>
      <c r="Y141" s="3"/>
      <c r="Z141" s="3" t="s">
        <v>406</v>
      </c>
      <c r="AA141" s="6" t="s">
        <v>465</v>
      </c>
    </row>
    <row r="142" spans="1:27" ht="42.75" x14ac:dyDescent="0.3">
      <c r="A142" s="245"/>
      <c r="B142" s="255"/>
      <c r="C142" s="255"/>
      <c r="D142" s="243" t="s">
        <v>86</v>
      </c>
      <c r="E142" s="9" t="s">
        <v>407</v>
      </c>
      <c r="F142" s="3" t="s">
        <v>408</v>
      </c>
      <c r="G142" s="62">
        <v>6</v>
      </c>
      <c r="H142" s="62">
        <v>0</v>
      </c>
      <c r="I142" s="4">
        <f t="shared" si="35"/>
        <v>6</v>
      </c>
      <c r="J142" s="62">
        <v>8</v>
      </c>
      <c r="K142" s="3" t="s">
        <v>409</v>
      </c>
      <c r="L142" s="244" t="s">
        <v>410</v>
      </c>
      <c r="M142" s="3">
        <v>4</v>
      </c>
      <c r="N142" s="3">
        <v>10</v>
      </c>
      <c r="O142" s="3">
        <v>4</v>
      </c>
      <c r="P142" s="3">
        <f t="shared" si="36"/>
        <v>18</v>
      </c>
      <c r="Q142" s="3" t="str">
        <f t="shared" si="37"/>
        <v>M</v>
      </c>
      <c r="R142" s="3">
        <v>4</v>
      </c>
      <c r="S142" s="3">
        <f t="shared" si="38"/>
        <v>72</v>
      </c>
      <c r="T142" s="3" t="str">
        <f t="shared" si="39"/>
        <v>BAJO</v>
      </c>
      <c r="U142" s="3"/>
      <c r="V142" s="3"/>
      <c r="W142" s="3"/>
      <c r="X142" s="3" t="s">
        <v>2</v>
      </c>
      <c r="Y142" s="3"/>
      <c r="Z142" s="247" t="s">
        <v>411</v>
      </c>
      <c r="AA142" s="6" t="s">
        <v>465</v>
      </c>
    </row>
    <row r="143" spans="1:27" ht="42.75" x14ac:dyDescent="0.3">
      <c r="A143" s="245"/>
      <c r="B143" s="255"/>
      <c r="C143" s="255"/>
      <c r="D143" s="243"/>
      <c r="E143" s="9" t="s">
        <v>417</v>
      </c>
      <c r="F143" s="3" t="s">
        <v>408</v>
      </c>
      <c r="G143" s="62">
        <v>6</v>
      </c>
      <c r="H143" s="62">
        <v>0</v>
      </c>
      <c r="I143" s="4">
        <f t="shared" si="35"/>
        <v>6</v>
      </c>
      <c r="J143" s="62">
        <v>8</v>
      </c>
      <c r="K143" s="3" t="s">
        <v>418</v>
      </c>
      <c r="L143" s="246"/>
      <c r="M143" s="3">
        <v>4</v>
      </c>
      <c r="N143" s="3">
        <v>10</v>
      </c>
      <c r="O143" s="3">
        <v>4</v>
      </c>
      <c r="P143" s="3">
        <f t="shared" si="36"/>
        <v>18</v>
      </c>
      <c r="Q143" s="3" t="str">
        <f t="shared" si="37"/>
        <v>M</v>
      </c>
      <c r="R143" s="3">
        <v>4</v>
      </c>
      <c r="S143" s="3">
        <f t="shared" si="38"/>
        <v>72</v>
      </c>
      <c r="T143" s="3" t="str">
        <f t="shared" si="39"/>
        <v>BAJO</v>
      </c>
      <c r="U143" s="3"/>
      <c r="V143" s="3"/>
      <c r="W143" s="3"/>
      <c r="X143" s="3" t="s">
        <v>2</v>
      </c>
      <c r="Y143" s="3"/>
      <c r="Z143" s="247"/>
      <c r="AA143" s="6" t="s">
        <v>465</v>
      </c>
    </row>
    <row r="144" spans="1:27" ht="42.75" x14ac:dyDescent="0.3">
      <c r="A144" s="245"/>
      <c r="B144" s="255"/>
      <c r="C144" s="255"/>
      <c r="D144" s="248" t="s">
        <v>419</v>
      </c>
      <c r="E144" s="9" t="s">
        <v>420</v>
      </c>
      <c r="F144" s="3" t="s">
        <v>421</v>
      </c>
      <c r="G144" s="62">
        <v>6</v>
      </c>
      <c r="H144" s="62">
        <v>0</v>
      </c>
      <c r="I144" s="4">
        <f t="shared" si="35"/>
        <v>6</v>
      </c>
      <c r="J144" s="62">
        <v>8</v>
      </c>
      <c r="K144" s="3" t="s">
        <v>422</v>
      </c>
      <c r="L144" s="3" t="s">
        <v>72</v>
      </c>
      <c r="M144" s="3">
        <v>4</v>
      </c>
      <c r="N144" s="3">
        <v>10</v>
      </c>
      <c r="O144" s="3">
        <v>4</v>
      </c>
      <c r="P144" s="3">
        <f t="shared" si="36"/>
        <v>18</v>
      </c>
      <c r="Q144" s="3" t="str">
        <f t="shared" si="37"/>
        <v>M</v>
      </c>
      <c r="R144" s="3">
        <v>4</v>
      </c>
      <c r="S144" s="3">
        <f t="shared" si="38"/>
        <v>72</v>
      </c>
      <c r="T144" s="3" t="str">
        <f t="shared" si="39"/>
        <v>BAJO</v>
      </c>
      <c r="U144" s="3"/>
      <c r="V144" s="3"/>
      <c r="W144" s="3"/>
      <c r="X144" s="3" t="s">
        <v>2</v>
      </c>
      <c r="Y144" s="3"/>
      <c r="Z144" s="3" t="s">
        <v>423</v>
      </c>
      <c r="AA144" s="6" t="s">
        <v>465</v>
      </c>
    </row>
    <row r="145" spans="1:27" ht="57" x14ac:dyDescent="0.3">
      <c r="A145" s="245"/>
      <c r="B145" s="255"/>
      <c r="C145" s="255"/>
      <c r="D145" s="248"/>
      <c r="E145" s="9" t="s">
        <v>424</v>
      </c>
      <c r="F145" s="3" t="s">
        <v>425</v>
      </c>
      <c r="G145" s="62">
        <v>6</v>
      </c>
      <c r="H145" s="62">
        <v>0</v>
      </c>
      <c r="I145" s="3">
        <f t="shared" si="35"/>
        <v>6</v>
      </c>
      <c r="J145" s="62">
        <v>8</v>
      </c>
      <c r="K145" s="3" t="s">
        <v>97</v>
      </c>
      <c r="L145" s="3" t="s">
        <v>113</v>
      </c>
      <c r="M145" s="3">
        <v>4</v>
      </c>
      <c r="N145" s="3">
        <v>10</v>
      </c>
      <c r="O145" s="3">
        <v>4</v>
      </c>
      <c r="P145" s="3">
        <f t="shared" si="36"/>
        <v>18</v>
      </c>
      <c r="Q145" s="3" t="str">
        <f t="shared" si="37"/>
        <v>M</v>
      </c>
      <c r="R145" s="3">
        <v>6</v>
      </c>
      <c r="S145" s="3">
        <f t="shared" si="38"/>
        <v>108</v>
      </c>
      <c r="T145" s="3" t="str">
        <f t="shared" si="39"/>
        <v>MEDIO</v>
      </c>
      <c r="U145" s="3"/>
      <c r="V145" s="3"/>
      <c r="W145" s="3"/>
      <c r="X145" s="3" t="s">
        <v>2</v>
      </c>
      <c r="Y145" s="3"/>
      <c r="Z145" s="3" t="s">
        <v>426</v>
      </c>
      <c r="AA145" s="6" t="s">
        <v>465</v>
      </c>
    </row>
    <row r="146" spans="1:27" ht="42.75" x14ac:dyDescent="0.3">
      <c r="A146" s="245"/>
      <c r="B146" s="255"/>
      <c r="C146" s="255"/>
      <c r="D146" s="248"/>
      <c r="E146" s="9" t="s">
        <v>427</v>
      </c>
      <c r="F146" s="3" t="s">
        <v>405</v>
      </c>
      <c r="G146" s="62">
        <v>6</v>
      </c>
      <c r="H146" s="62">
        <v>0</v>
      </c>
      <c r="I146" s="4">
        <f t="shared" si="35"/>
        <v>6</v>
      </c>
      <c r="J146" s="62">
        <v>8</v>
      </c>
      <c r="K146" s="12" t="s">
        <v>422</v>
      </c>
      <c r="L146" s="244" t="s">
        <v>452</v>
      </c>
      <c r="M146" s="3">
        <v>4</v>
      </c>
      <c r="N146" s="3">
        <v>10</v>
      </c>
      <c r="O146" s="3">
        <v>4</v>
      </c>
      <c r="P146" s="3">
        <f t="shared" si="36"/>
        <v>18</v>
      </c>
      <c r="Q146" s="3" t="str">
        <f t="shared" si="37"/>
        <v>M</v>
      </c>
      <c r="R146" s="3">
        <v>6</v>
      </c>
      <c r="S146" s="3">
        <f t="shared" si="38"/>
        <v>108</v>
      </c>
      <c r="T146" s="3" t="str">
        <f t="shared" si="39"/>
        <v>MEDIO</v>
      </c>
      <c r="U146" s="3"/>
      <c r="V146" s="3"/>
      <c r="W146" s="3"/>
      <c r="X146" s="3" t="s">
        <v>2</v>
      </c>
      <c r="Y146" s="3"/>
      <c r="Z146" s="3" t="s">
        <v>428</v>
      </c>
      <c r="AA146" s="6" t="s">
        <v>465</v>
      </c>
    </row>
    <row r="147" spans="1:27" ht="85.5" x14ac:dyDescent="0.3">
      <c r="A147" s="245"/>
      <c r="B147" s="255"/>
      <c r="C147" s="255"/>
      <c r="D147" s="248"/>
      <c r="E147" s="3" t="s">
        <v>429</v>
      </c>
      <c r="F147" s="3" t="s">
        <v>79</v>
      </c>
      <c r="G147" s="62">
        <v>6</v>
      </c>
      <c r="H147" s="62">
        <v>0</v>
      </c>
      <c r="I147" s="4">
        <f t="shared" si="35"/>
        <v>6</v>
      </c>
      <c r="J147" s="62">
        <v>8</v>
      </c>
      <c r="K147" s="3" t="s">
        <v>430</v>
      </c>
      <c r="L147" s="246"/>
      <c r="M147" s="3">
        <v>4</v>
      </c>
      <c r="N147" s="3">
        <v>2</v>
      </c>
      <c r="O147" s="3">
        <v>4</v>
      </c>
      <c r="P147" s="3">
        <f t="shared" si="36"/>
        <v>10</v>
      </c>
      <c r="Q147" s="3" t="str">
        <f t="shared" si="37"/>
        <v>B</v>
      </c>
      <c r="R147" s="3">
        <v>10</v>
      </c>
      <c r="S147" s="3">
        <f t="shared" si="38"/>
        <v>100</v>
      </c>
      <c r="T147" s="3" t="str">
        <f t="shared" si="39"/>
        <v>MEDIO</v>
      </c>
      <c r="U147" s="3"/>
      <c r="V147" s="3"/>
      <c r="W147" s="3"/>
      <c r="X147" s="3" t="s">
        <v>2</v>
      </c>
      <c r="Y147" s="3"/>
      <c r="Z147" s="3" t="s">
        <v>431</v>
      </c>
      <c r="AA147" s="6" t="s">
        <v>465</v>
      </c>
    </row>
    <row r="148" spans="1:27" ht="57" x14ac:dyDescent="0.3">
      <c r="A148" s="246"/>
      <c r="B148" s="255"/>
      <c r="C148" s="255"/>
      <c r="D148" s="10" t="s">
        <v>432</v>
      </c>
      <c r="E148" s="9" t="s">
        <v>433</v>
      </c>
      <c r="F148" s="3" t="s">
        <v>39</v>
      </c>
      <c r="G148" s="62">
        <v>6</v>
      </c>
      <c r="H148" s="62">
        <v>0</v>
      </c>
      <c r="I148" s="4">
        <f t="shared" si="35"/>
        <v>6</v>
      </c>
      <c r="J148" s="62">
        <v>8</v>
      </c>
      <c r="K148" s="3" t="s">
        <v>434</v>
      </c>
      <c r="L148" s="3" t="s">
        <v>188</v>
      </c>
      <c r="M148" s="3">
        <v>4</v>
      </c>
      <c r="N148" s="3">
        <v>10</v>
      </c>
      <c r="O148" s="3">
        <v>4</v>
      </c>
      <c r="P148" s="3">
        <f t="shared" si="36"/>
        <v>18</v>
      </c>
      <c r="Q148" s="3" t="str">
        <f t="shared" si="37"/>
        <v>M</v>
      </c>
      <c r="R148" s="3">
        <v>4</v>
      </c>
      <c r="S148" s="3">
        <f t="shared" si="38"/>
        <v>72</v>
      </c>
      <c r="T148" s="3" t="str">
        <f t="shared" si="39"/>
        <v>BAJO</v>
      </c>
      <c r="U148" s="3"/>
      <c r="V148" s="3"/>
      <c r="W148" s="3"/>
      <c r="X148" s="3" t="s">
        <v>2</v>
      </c>
      <c r="Y148" s="3"/>
      <c r="Z148" s="3" t="s">
        <v>435</v>
      </c>
      <c r="AA148" s="6" t="s">
        <v>465</v>
      </c>
    </row>
  </sheetData>
  <autoFilter ref="A3:AA148" xr:uid="{00000000-0009-0000-0000-000001000000}"/>
  <mergeCells count="97">
    <mergeCell ref="D144:D147"/>
    <mergeCell ref="L146:L147"/>
    <mergeCell ref="B130:B148"/>
    <mergeCell ref="C130:C148"/>
    <mergeCell ref="A130:A148"/>
    <mergeCell ref="D135:D137"/>
    <mergeCell ref="L135:L136"/>
    <mergeCell ref="D138:D139"/>
    <mergeCell ref="D142:D143"/>
    <mergeCell ref="L142:L143"/>
    <mergeCell ref="Z142:Z143"/>
    <mergeCell ref="D117:D120"/>
    <mergeCell ref="L117:L120"/>
    <mergeCell ref="Z117:Z120"/>
    <mergeCell ref="D121:D124"/>
    <mergeCell ref="L123:L124"/>
    <mergeCell ref="D130:D134"/>
    <mergeCell ref="L130:L132"/>
    <mergeCell ref="Z98:Z101"/>
    <mergeCell ref="D102:D104"/>
    <mergeCell ref="D110:D112"/>
    <mergeCell ref="L110:L111"/>
    <mergeCell ref="D113:D114"/>
    <mergeCell ref="L84:L86"/>
    <mergeCell ref="D91:D93"/>
    <mergeCell ref="L91:L92"/>
    <mergeCell ref="D94:D95"/>
    <mergeCell ref="D98:D101"/>
    <mergeCell ref="L98:L101"/>
    <mergeCell ref="A126:A129"/>
    <mergeCell ref="B126:B129"/>
    <mergeCell ref="C126:C129"/>
    <mergeCell ref="D126:D129"/>
    <mergeCell ref="L128:L129"/>
    <mergeCell ref="Z59:Z62"/>
    <mergeCell ref="D63:D66"/>
    <mergeCell ref="L65:L66"/>
    <mergeCell ref="A68:A83"/>
    <mergeCell ref="B68:B83"/>
    <mergeCell ref="C68:C83"/>
    <mergeCell ref="A48:A67"/>
    <mergeCell ref="B48:B67"/>
    <mergeCell ref="C48:C67"/>
    <mergeCell ref="D48:D51"/>
    <mergeCell ref="D52:D54"/>
    <mergeCell ref="L52:L53"/>
    <mergeCell ref="D55:D56"/>
    <mergeCell ref="D59:D62"/>
    <mergeCell ref="L59:L62"/>
    <mergeCell ref="A106:A125"/>
    <mergeCell ref="B106:B125"/>
    <mergeCell ref="C106:C125"/>
    <mergeCell ref="D106:D109"/>
    <mergeCell ref="D43:D46"/>
    <mergeCell ref="A84:A105"/>
    <mergeCell ref="B84:B105"/>
    <mergeCell ref="C84:C105"/>
    <mergeCell ref="D84:D90"/>
    <mergeCell ref="L45:L46"/>
    <mergeCell ref="A25:A47"/>
    <mergeCell ref="B25:B47"/>
    <mergeCell ref="C25:C47"/>
    <mergeCell ref="D25:D31"/>
    <mergeCell ref="L25:L27"/>
    <mergeCell ref="D32:D34"/>
    <mergeCell ref="L32:L33"/>
    <mergeCell ref="D35:D36"/>
    <mergeCell ref="D39:D42"/>
    <mergeCell ref="L39:L42"/>
    <mergeCell ref="Z39:Z42"/>
    <mergeCell ref="AA2:AA3"/>
    <mergeCell ref="D17:D19"/>
    <mergeCell ref="L17:L19"/>
    <mergeCell ref="Z17:Z19"/>
    <mergeCell ref="D20:D23"/>
    <mergeCell ref="L22:L23"/>
    <mergeCell ref="A4:A24"/>
    <mergeCell ref="B4:B24"/>
    <mergeCell ref="C4:C24"/>
    <mergeCell ref="D4:D9"/>
    <mergeCell ref="L4:L6"/>
    <mergeCell ref="D10:D12"/>
    <mergeCell ref="L10:L11"/>
    <mergeCell ref="D13:D14"/>
    <mergeCell ref="A1:AA1"/>
    <mergeCell ref="A2:A3"/>
    <mergeCell ref="B2:C2"/>
    <mergeCell ref="D2:D3"/>
    <mergeCell ref="E2:E3"/>
    <mergeCell ref="F2:F3"/>
    <mergeCell ref="G2:J2"/>
    <mergeCell ref="K2:K3"/>
    <mergeCell ref="L2:L3"/>
    <mergeCell ref="M2:S2"/>
    <mergeCell ref="T2:T3"/>
    <mergeCell ref="U2:Y2"/>
    <mergeCell ref="Z2:Z3"/>
  </mergeCells>
  <conditionalFormatting sqref="T2:T24 U19:Y24 U135:Y136 U143:Y148 T130:T1048576 U100:Y105 T48:T105">
    <cfRule type="cellIs" dxfId="815" priority="170" operator="equal">
      <formula>"BAJO"</formula>
    </cfRule>
    <cfRule type="cellIs" dxfId="814" priority="171" operator="equal">
      <formula>"MEDIO"</formula>
    </cfRule>
    <cfRule type="cellIs" dxfId="813" priority="172" operator="equal">
      <formula>"ALTO"</formula>
    </cfRule>
  </conditionalFormatting>
  <conditionalFormatting sqref="Z2:AA3">
    <cfRule type="cellIs" dxfId="812" priority="167" operator="equal">
      <formula>"BAJO"</formula>
    </cfRule>
    <cfRule type="cellIs" dxfId="811" priority="168" operator="equal">
      <formula>"MEDIO"</formula>
    </cfRule>
    <cfRule type="cellIs" dxfId="810" priority="169" operator="equal">
      <formula>"ALTO"</formula>
    </cfRule>
  </conditionalFormatting>
  <conditionalFormatting sqref="U2 U3:Y3">
    <cfRule type="cellIs" dxfId="809" priority="164" operator="equal">
      <formula>"BAJO"</formula>
    </cfRule>
    <cfRule type="cellIs" dxfId="808" priority="165" operator="equal">
      <formula>"MEDIO"</formula>
    </cfRule>
    <cfRule type="cellIs" dxfId="807" priority="166" operator="equal">
      <formula>"ALTO"</formula>
    </cfRule>
  </conditionalFormatting>
  <conditionalFormatting sqref="T126:T129">
    <cfRule type="cellIs" dxfId="806" priority="149" operator="equal">
      <formula>"BAJO"</formula>
    </cfRule>
    <cfRule type="cellIs" dxfId="805" priority="150" operator="equal">
      <formula>"MEDIO"</formula>
    </cfRule>
    <cfRule type="cellIs" dxfId="804" priority="151" operator="equal">
      <formula>"ALTO"</formula>
    </cfRule>
  </conditionalFormatting>
  <conditionalFormatting sqref="U126:Y129">
    <cfRule type="cellIs" dxfId="803" priority="146" operator="equal">
      <formula>"BAJO"</formula>
    </cfRule>
    <cfRule type="cellIs" dxfId="802" priority="147" operator="equal">
      <formula>"MEDIO"</formula>
    </cfRule>
    <cfRule type="cellIs" dxfId="801" priority="148" operator="equal">
      <formula>"ALTO"</formula>
    </cfRule>
  </conditionalFormatting>
  <conditionalFormatting sqref="U4:Y6">
    <cfRule type="cellIs" dxfId="800" priority="143" operator="equal">
      <formula>"BAJO"</formula>
    </cfRule>
    <cfRule type="cellIs" dxfId="799" priority="144" operator="equal">
      <formula>"MEDIO"</formula>
    </cfRule>
    <cfRule type="cellIs" dxfId="798" priority="145" operator="equal">
      <formula>"ALTO"</formula>
    </cfRule>
  </conditionalFormatting>
  <conditionalFormatting sqref="U12:Y18">
    <cfRule type="cellIs" dxfId="797" priority="140" operator="equal">
      <formula>"BAJO"</formula>
    </cfRule>
    <cfRule type="cellIs" dxfId="796" priority="141" operator="equal">
      <formula>"MEDIO"</formula>
    </cfRule>
    <cfRule type="cellIs" dxfId="795" priority="142" operator="equal">
      <formula>"ALTO"</formula>
    </cfRule>
  </conditionalFormatting>
  <conditionalFormatting sqref="U9:Y11">
    <cfRule type="cellIs" dxfId="794" priority="137" operator="equal">
      <formula>"BAJO"</formula>
    </cfRule>
    <cfRule type="cellIs" dxfId="793" priority="138" operator="equal">
      <formula>"MEDIO"</formula>
    </cfRule>
    <cfRule type="cellIs" dxfId="792" priority="139" operator="equal">
      <formula>"ALTO"</formula>
    </cfRule>
  </conditionalFormatting>
  <conditionalFormatting sqref="U7:Y7">
    <cfRule type="cellIs" dxfId="791" priority="134" operator="equal">
      <formula>"BAJO"</formula>
    </cfRule>
    <cfRule type="cellIs" dxfId="790" priority="135" operator="equal">
      <formula>"MEDIO"</formula>
    </cfRule>
    <cfRule type="cellIs" dxfId="789" priority="136" operator="equal">
      <formula>"ALTO"</formula>
    </cfRule>
  </conditionalFormatting>
  <conditionalFormatting sqref="U8:Y8">
    <cfRule type="cellIs" dxfId="788" priority="131" operator="equal">
      <formula>"BAJO"</formula>
    </cfRule>
    <cfRule type="cellIs" dxfId="787" priority="132" operator="equal">
      <formula>"MEDIO"</formula>
    </cfRule>
    <cfRule type="cellIs" dxfId="786" priority="133" operator="equal">
      <formula>"ALTO"</formula>
    </cfRule>
  </conditionalFormatting>
  <conditionalFormatting sqref="U25:Y28 T25:T47">
    <cfRule type="cellIs" dxfId="785" priority="128" operator="equal">
      <formula>"BAJO"</formula>
    </cfRule>
    <cfRule type="cellIs" dxfId="784" priority="129" operator="equal">
      <formula>"MEDIO"</formula>
    </cfRule>
    <cfRule type="cellIs" dxfId="783" priority="130" operator="equal">
      <formula>"ALTO"</formula>
    </cfRule>
  </conditionalFormatting>
  <conditionalFormatting sqref="U41:Y47">
    <cfRule type="cellIs" dxfId="782" priority="125" operator="equal">
      <formula>"BAJO"</formula>
    </cfRule>
    <cfRule type="cellIs" dxfId="781" priority="126" operator="equal">
      <formula>"MEDIO"</formula>
    </cfRule>
    <cfRule type="cellIs" dxfId="780" priority="127" operator="equal">
      <formula>"ALTO"</formula>
    </cfRule>
  </conditionalFormatting>
  <conditionalFormatting sqref="U34:Y40">
    <cfRule type="cellIs" dxfId="779" priority="122" operator="equal">
      <formula>"BAJO"</formula>
    </cfRule>
    <cfRule type="cellIs" dxfId="778" priority="123" operator="equal">
      <formula>"MEDIO"</formula>
    </cfRule>
    <cfRule type="cellIs" dxfId="777" priority="124" operator="equal">
      <formula>"ALTO"</formula>
    </cfRule>
  </conditionalFormatting>
  <conditionalFormatting sqref="U31:Y33">
    <cfRule type="cellIs" dxfId="776" priority="119" operator="equal">
      <formula>"BAJO"</formula>
    </cfRule>
    <cfRule type="cellIs" dxfId="775" priority="120" operator="equal">
      <formula>"MEDIO"</formula>
    </cfRule>
    <cfRule type="cellIs" dxfId="774" priority="121" operator="equal">
      <formula>"ALTO"</formula>
    </cfRule>
  </conditionalFormatting>
  <conditionalFormatting sqref="U29:Y29">
    <cfRule type="cellIs" dxfId="773" priority="116" operator="equal">
      <formula>"BAJO"</formula>
    </cfRule>
    <cfRule type="cellIs" dxfId="772" priority="117" operator="equal">
      <formula>"MEDIO"</formula>
    </cfRule>
    <cfRule type="cellIs" dxfId="771" priority="118" operator="equal">
      <formula>"ALTO"</formula>
    </cfRule>
  </conditionalFormatting>
  <conditionalFormatting sqref="U30:Y30">
    <cfRule type="cellIs" dxfId="770" priority="113" operator="equal">
      <formula>"BAJO"</formula>
    </cfRule>
    <cfRule type="cellIs" dxfId="769" priority="114" operator="equal">
      <formula>"MEDIO"</formula>
    </cfRule>
    <cfRule type="cellIs" dxfId="768" priority="115" operator="equal">
      <formula>"ALTO"</formula>
    </cfRule>
  </conditionalFormatting>
  <conditionalFormatting sqref="U48:Y48">
    <cfRule type="cellIs" dxfId="767" priority="98" operator="equal">
      <formula>"BAJO"</formula>
    </cfRule>
    <cfRule type="cellIs" dxfId="766" priority="99" operator="equal">
      <formula>"MEDIO"</formula>
    </cfRule>
    <cfRule type="cellIs" dxfId="765" priority="100" operator="equal">
      <formula>"ALTO"</formula>
    </cfRule>
  </conditionalFormatting>
  <conditionalFormatting sqref="U61:Y67">
    <cfRule type="cellIs" dxfId="764" priority="95" operator="equal">
      <formula>"BAJO"</formula>
    </cfRule>
    <cfRule type="cellIs" dxfId="763" priority="96" operator="equal">
      <formula>"MEDIO"</formula>
    </cfRule>
    <cfRule type="cellIs" dxfId="762" priority="97" operator="equal">
      <formula>"ALTO"</formula>
    </cfRule>
  </conditionalFormatting>
  <conditionalFormatting sqref="U54:Y60">
    <cfRule type="cellIs" dxfId="761" priority="92" operator="equal">
      <formula>"BAJO"</formula>
    </cfRule>
    <cfRule type="cellIs" dxfId="760" priority="93" operator="equal">
      <formula>"MEDIO"</formula>
    </cfRule>
    <cfRule type="cellIs" dxfId="759" priority="94" operator="equal">
      <formula>"ALTO"</formula>
    </cfRule>
  </conditionalFormatting>
  <conditionalFormatting sqref="U51:Y53">
    <cfRule type="cellIs" dxfId="758" priority="89" operator="equal">
      <formula>"BAJO"</formula>
    </cfRule>
    <cfRule type="cellIs" dxfId="757" priority="90" operator="equal">
      <formula>"MEDIO"</formula>
    </cfRule>
    <cfRule type="cellIs" dxfId="756" priority="91" operator="equal">
      <formula>"ALTO"</formula>
    </cfRule>
  </conditionalFormatting>
  <conditionalFormatting sqref="U49:Y49">
    <cfRule type="cellIs" dxfId="755" priority="86" operator="equal">
      <formula>"BAJO"</formula>
    </cfRule>
    <cfRule type="cellIs" dxfId="754" priority="87" operator="equal">
      <formula>"MEDIO"</formula>
    </cfRule>
    <cfRule type="cellIs" dxfId="753" priority="88" operator="equal">
      <formula>"ALTO"</formula>
    </cfRule>
  </conditionalFormatting>
  <conditionalFormatting sqref="U50:Y50">
    <cfRule type="cellIs" dxfId="752" priority="83" operator="equal">
      <formula>"BAJO"</formula>
    </cfRule>
    <cfRule type="cellIs" dxfId="751" priority="84" operator="equal">
      <formula>"MEDIO"</formula>
    </cfRule>
    <cfRule type="cellIs" dxfId="750" priority="85" operator="equal">
      <formula>"ALTO"</formula>
    </cfRule>
  </conditionalFormatting>
  <conditionalFormatting sqref="U73:Y73">
    <cfRule type="cellIs" dxfId="749" priority="71" operator="equal">
      <formula>"BAJO"</formula>
    </cfRule>
    <cfRule type="cellIs" dxfId="748" priority="72" operator="equal">
      <formula>"MEDIO"</formula>
    </cfRule>
    <cfRule type="cellIs" dxfId="747" priority="73" operator="equal">
      <formula>"ALTO"</formula>
    </cfRule>
  </conditionalFormatting>
  <conditionalFormatting sqref="U68:Y68 U80:Y81">
    <cfRule type="cellIs" dxfId="746" priority="80" operator="equal">
      <formula>"BAJO"</formula>
    </cfRule>
    <cfRule type="cellIs" dxfId="745" priority="81" operator="equal">
      <formula>"MEDIO"</formula>
    </cfRule>
    <cfRule type="cellIs" dxfId="744" priority="82" operator="equal">
      <formula>"ALTO"</formula>
    </cfRule>
  </conditionalFormatting>
  <conditionalFormatting sqref="U82:Y83">
    <cfRule type="cellIs" dxfId="743" priority="77" operator="equal">
      <formula>"BAJO"</formula>
    </cfRule>
    <cfRule type="cellIs" dxfId="742" priority="78" operator="equal">
      <formula>"MEDIO"</formula>
    </cfRule>
    <cfRule type="cellIs" dxfId="741" priority="79" operator="equal">
      <formula>"ALTO"</formula>
    </cfRule>
  </conditionalFormatting>
  <conditionalFormatting sqref="Z73">
    <cfRule type="cellIs" dxfId="740" priority="74" operator="equal">
      <formula>"BAJO"</formula>
    </cfRule>
    <cfRule type="cellIs" dxfId="739" priority="75" operator="equal">
      <formula>"MEDIO"</formula>
    </cfRule>
    <cfRule type="cellIs" dxfId="738" priority="76" operator="equal">
      <formula>"ALTO"</formula>
    </cfRule>
  </conditionalFormatting>
  <conditionalFormatting sqref="U76:Y76">
    <cfRule type="cellIs" dxfId="737" priority="68" operator="equal">
      <formula>"BAJO"</formula>
    </cfRule>
    <cfRule type="cellIs" dxfId="736" priority="69" operator="equal">
      <formula>"MEDIO"</formula>
    </cfRule>
    <cfRule type="cellIs" dxfId="735" priority="70" operator="equal">
      <formula>"ALTO"</formula>
    </cfRule>
  </conditionalFormatting>
  <conditionalFormatting sqref="U78:Y79">
    <cfRule type="cellIs" dxfId="734" priority="65" operator="equal">
      <formula>"BAJO"</formula>
    </cfRule>
    <cfRule type="cellIs" dxfId="733" priority="66" operator="equal">
      <formula>"MEDIO"</formula>
    </cfRule>
    <cfRule type="cellIs" dxfId="732" priority="67" operator="equal">
      <formula>"ALTO"</formula>
    </cfRule>
  </conditionalFormatting>
  <conditionalFormatting sqref="U84:Y87">
    <cfRule type="cellIs" dxfId="731" priority="58" operator="equal">
      <formula>"BAJO"</formula>
    </cfRule>
    <cfRule type="cellIs" dxfId="730" priority="59" operator="equal">
      <formula>"MEDIO"</formula>
    </cfRule>
    <cfRule type="cellIs" dxfId="729" priority="60" operator="equal">
      <formula>"ALTO"</formula>
    </cfRule>
  </conditionalFormatting>
  <conditionalFormatting sqref="U93:Y99">
    <cfRule type="cellIs" dxfId="728" priority="52" operator="equal">
      <formula>"BAJO"</formula>
    </cfRule>
    <cfRule type="cellIs" dxfId="727" priority="53" operator="equal">
      <formula>"MEDIO"</formula>
    </cfRule>
    <cfRule type="cellIs" dxfId="726" priority="54" operator="equal">
      <formula>"ALTO"</formula>
    </cfRule>
  </conditionalFormatting>
  <conditionalFormatting sqref="U90:Y92">
    <cfRule type="cellIs" dxfId="725" priority="49" operator="equal">
      <formula>"BAJO"</formula>
    </cfRule>
    <cfRule type="cellIs" dxfId="724" priority="50" operator="equal">
      <formula>"MEDIO"</formula>
    </cfRule>
    <cfRule type="cellIs" dxfId="723" priority="51" operator="equal">
      <formula>"ALTO"</formula>
    </cfRule>
  </conditionalFormatting>
  <conditionalFormatting sqref="U88:Y88">
    <cfRule type="cellIs" dxfId="722" priority="46" operator="equal">
      <formula>"BAJO"</formula>
    </cfRule>
    <cfRule type="cellIs" dxfId="721" priority="47" operator="equal">
      <formula>"MEDIO"</formula>
    </cfRule>
    <cfRule type="cellIs" dxfId="720" priority="48" operator="equal">
      <formula>"ALTO"</formula>
    </cfRule>
  </conditionalFormatting>
  <conditionalFormatting sqref="U89:Y89">
    <cfRule type="cellIs" dxfId="719" priority="43" operator="equal">
      <formula>"BAJO"</formula>
    </cfRule>
    <cfRule type="cellIs" dxfId="718" priority="44" operator="equal">
      <formula>"MEDIO"</formula>
    </cfRule>
    <cfRule type="cellIs" dxfId="717" priority="45" operator="equal">
      <formula>"ALTO"</formula>
    </cfRule>
  </conditionalFormatting>
  <conditionalFormatting sqref="T106:T125">
    <cfRule type="cellIs" dxfId="716" priority="40" operator="equal">
      <formula>"BAJO"</formula>
    </cfRule>
    <cfRule type="cellIs" dxfId="715" priority="41" operator="equal">
      <formula>"MEDIO"</formula>
    </cfRule>
    <cfRule type="cellIs" dxfId="714" priority="42" operator="equal">
      <formula>"ALTO"</formula>
    </cfRule>
  </conditionalFormatting>
  <conditionalFormatting sqref="U106:Y106">
    <cfRule type="cellIs" dxfId="713" priority="37" operator="equal">
      <formula>"BAJO"</formula>
    </cfRule>
    <cfRule type="cellIs" dxfId="712" priority="38" operator="equal">
      <formula>"MEDIO"</formula>
    </cfRule>
    <cfRule type="cellIs" dxfId="711" priority="39" operator="equal">
      <formula>"ALTO"</formula>
    </cfRule>
  </conditionalFormatting>
  <conditionalFormatting sqref="U119:Y125">
    <cfRule type="cellIs" dxfId="710" priority="34" operator="equal">
      <formula>"BAJO"</formula>
    </cfRule>
    <cfRule type="cellIs" dxfId="709" priority="35" operator="equal">
      <formula>"MEDIO"</formula>
    </cfRule>
    <cfRule type="cellIs" dxfId="708" priority="36" operator="equal">
      <formula>"ALTO"</formula>
    </cfRule>
  </conditionalFormatting>
  <conditionalFormatting sqref="U112:Y118">
    <cfRule type="cellIs" dxfId="707" priority="31" operator="equal">
      <formula>"BAJO"</formula>
    </cfRule>
    <cfRule type="cellIs" dxfId="706" priority="32" operator="equal">
      <formula>"MEDIO"</formula>
    </cfRule>
    <cfRule type="cellIs" dxfId="705" priority="33" operator="equal">
      <formula>"ALTO"</formula>
    </cfRule>
  </conditionalFormatting>
  <conditionalFormatting sqref="U109:Y111">
    <cfRule type="cellIs" dxfId="704" priority="28" operator="equal">
      <formula>"BAJO"</formula>
    </cfRule>
    <cfRule type="cellIs" dxfId="703" priority="29" operator="equal">
      <formula>"MEDIO"</formula>
    </cfRule>
    <cfRule type="cellIs" dxfId="702" priority="30" operator="equal">
      <formula>"ALTO"</formula>
    </cfRule>
  </conditionalFormatting>
  <conditionalFormatting sqref="U107:Y107">
    <cfRule type="cellIs" dxfId="701" priority="25" operator="equal">
      <formula>"BAJO"</formula>
    </cfRule>
    <cfRule type="cellIs" dxfId="700" priority="26" operator="equal">
      <formula>"MEDIO"</formula>
    </cfRule>
    <cfRule type="cellIs" dxfId="699" priority="27" operator="equal">
      <formula>"ALTO"</formula>
    </cfRule>
  </conditionalFormatting>
  <conditionalFormatting sqref="U108:Y108">
    <cfRule type="cellIs" dxfId="698" priority="22" operator="equal">
      <formula>"BAJO"</formula>
    </cfRule>
    <cfRule type="cellIs" dxfId="697" priority="23" operator="equal">
      <formula>"MEDIO"</formula>
    </cfRule>
    <cfRule type="cellIs" dxfId="696" priority="24" operator="equal">
      <formula>"ALTO"</formula>
    </cfRule>
  </conditionalFormatting>
  <conditionalFormatting sqref="U130:Y132">
    <cfRule type="cellIs" dxfId="695" priority="19" operator="equal">
      <formula>"BAJO"</formula>
    </cfRule>
    <cfRule type="cellIs" dxfId="694" priority="20" operator="equal">
      <formula>"MEDIO"</formula>
    </cfRule>
    <cfRule type="cellIs" dxfId="693" priority="21" operator="equal">
      <formula>"ALTO"</formula>
    </cfRule>
  </conditionalFormatting>
  <conditionalFormatting sqref="U137:Y142">
    <cfRule type="cellIs" dxfId="692" priority="13" operator="equal">
      <formula>"BAJO"</formula>
    </cfRule>
    <cfRule type="cellIs" dxfId="691" priority="14" operator="equal">
      <formula>"MEDIO"</formula>
    </cfRule>
    <cfRule type="cellIs" dxfId="690" priority="15" operator="equal">
      <formula>"ALTO"</formula>
    </cfRule>
  </conditionalFormatting>
  <conditionalFormatting sqref="U133:Y133">
    <cfRule type="cellIs" dxfId="689" priority="7" operator="equal">
      <formula>"BAJO"</formula>
    </cfRule>
    <cfRule type="cellIs" dxfId="688" priority="8" operator="equal">
      <formula>"MEDIO"</formula>
    </cfRule>
    <cfRule type="cellIs" dxfId="687" priority="9" operator="equal">
      <formula>"ALTO"</formula>
    </cfRule>
  </conditionalFormatting>
  <conditionalFormatting sqref="U134:Y134">
    <cfRule type="cellIs" dxfId="686" priority="4" operator="equal">
      <formula>"BAJO"</formula>
    </cfRule>
    <cfRule type="cellIs" dxfId="685" priority="5" operator="equal">
      <formula>"MEDIO"</formula>
    </cfRule>
    <cfRule type="cellIs" dxfId="684" priority="6" operator="equal">
      <formula>"ALTO"</formula>
    </cfRule>
  </conditionalFormatting>
  <conditionalFormatting sqref="T4:T148">
    <cfRule type="containsText" dxfId="683" priority="1" operator="containsText" text="BAJO">
      <formula>NOT(ISERROR(SEARCH("BAJO",T4)))</formula>
    </cfRule>
    <cfRule type="containsText" dxfId="682" priority="2" operator="containsText" text="MEDIO">
      <formula>NOT(ISERROR(SEARCH("MEDIO",T4)))</formula>
    </cfRule>
    <cfRule type="containsText" dxfId="681" priority="3" operator="containsText" text="ALTO">
      <formula>NOT(ISERROR(SEARCH("ALTO",T4)))</formula>
    </cfRule>
  </conditionalFormatting>
  <pageMargins left="0.70866141732283472" right="0.70866141732283472" top="0.74803149606299213" bottom="0.74803149606299213" header="0.31496062992125984" footer="0.31496062992125984"/>
  <pageSetup scale="21" orientation="landscape" r:id="rId1"/>
  <headerFooter>
    <oddHeader>&amp;L&amp;G&amp;R&amp;"Arial,Negrita"&amp;14MATRIZ DE IDENTIFICACION DE PELIGROS
VALORACION Y EVALUACION DE RIESGOS&amp;"-,Normal"&amp;11
&amp;"Arial,Normal"&amp;10CT-HSEQ-FM31-V01
28/09/2018</oddHead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86"/>
  <sheetViews>
    <sheetView view="pageBreakPreview" topLeftCell="A77" zoomScale="85" zoomScaleNormal="90" zoomScaleSheetLayoutView="85" workbookViewId="0">
      <selection activeCell="D80" sqref="D80:D86"/>
    </sheetView>
  </sheetViews>
  <sheetFormatPr baseColWidth="10" defaultRowHeight="16.5" x14ac:dyDescent="0.3"/>
  <cols>
    <col min="1" max="2" width="11.42578125" style="1"/>
    <col min="3" max="4" width="14.85546875" style="1" customWidth="1"/>
    <col min="5" max="6" width="9.28515625" style="1" customWidth="1"/>
    <col min="7" max="7" width="14.5703125" style="20" customWidth="1"/>
    <col min="8" max="9" width="25.42578125" style="20" customWidth="1"/>
    <col min="10" max="12" width="13.28515625" style="1" customWidth="1"/>
    <col min="13" max="13" width="6.28515625" style="1" customWidth="1"/>
    <col min="14" max="14" width="6.5703125" style="1" customWidth="1"/>
    <col min="15" max="15" width="6.28515625" style="1" customWidth="1"/>
    <col min="16" max="16" width="6.5703125" style="1" customWidth="1"/>
    <col min="17" max="17" width="6.28515625" style="1" customWidth="1"/>
    <col min="18" max="18" width="6.5703125" style="1" customWidth="1"/>
    <col min="19" max="19" width="6.28515625" style="1" customWidth="1"/>
    <col min="20" max="20" width="11.140625" style="1" customWidth="1"/>
    <col min="21" max="22" width="6" style="1" customWidth="1"/>
    <col min="23" max="23" width="10.140625" style="1" customWidth="1"/>
    <col min="24" max="24" width="14.85546875" style="1" customWidth="1"/>
    <col min="25" max="27" width="6.5703125" style="1" customWidth="1"/>
    <col min="28" max="29" width="7.140625" style="19" customWidth="1"/>
    <col min="30" max="30" width="47.28515625" style="20" customWidth="1"/>
    <col min="31" max="31" width="19" style="1" hidden="1" customWidth="1"/>
    <col min="32" max="16384" width="11.42578125" style="1"/>
  </cols>
  <sheetData>
    <row r="1" spans="1:31" ht="30" customHeight="1" x14ac:dyDescent="0.3">
      <c r="A1" s="86"/>
      <c r="B1" s="86"/>
      <c r="C1" s="260" t="s">
        <v>671</v>
      </c>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86"/>
      <c r="AE1" s="86"/>
    </row>
    <row r="2" spans="1:31" s="2" customFormat="1" ht="29.25" customHeight="1" x14ac:dyDescent="0.3">
      <c r="A2" s="212" t="s">
        <v>478</v>
      </c>
      <c r="B2" s="212" t="s">
        <v>479</v>
      </c>
      <c r="C2" s="212" t="s">
        <v>350</v>
      </c>
      <c r="D2" s="212" t="s">
        <v>480</v>
      </c>
      <c r="E2" s="212" t="s">
        <v>348</v>
      </c>
      <c r="F2" s="212"/>
      <c r="G2" s="212" t="s">
        <v>481</v>
      </c>
      <c r="H2" s="212"/>
      <c r="I2" s="212" t="s">
        <v>345</v>
      </c>
      <c r="J2" s="212" t="s">
        <v>484</v>
      </c>
      <c r="K2" s="212"/>
      <c r="L2" s="212"/>
      <c r="M2" s="212" t="s">
        <v>341</v>
      </c>
      <c r="N2" s="212"/>
      <c r="O2" s="212"/>
      <c r="P2" s="212"/>
      <c r="Q2" s="212"/>
      <c r="R2" s="212"/>
      <c r="S2" s="212"/>
      <c r="T2" s="75" t="s">
        <v>495</v>
      </c>
      <c r="U2" s="212" t="s">
        <v>497</v>
      </c>
      <c r="V2" s="212"/>
      <c r="W2" s="212"/>
      <c r="X2" s="212"/>
      <c r="Y2" s="212" t="s">
        <v>501</v>
      </c>
      <c r="Z2" s="212"/>
      <c r="AA2" s="212"/>
      <c r="AB2" s="212"/>
      <c r="AC2" s="212"/>
      <c r="AD2" s="212" t="s">
        <v>338</v>
      </c>
      <c r="AE2" s="212" t="s">
        <v>337</v>
      </c>
    </row>
    <row r="3" spans="1:31" s="2" customFormat="1" ht="24.75" customHeight="1" x14ac:dyDescent="0.3">
      <c r="A3" s="212"/>
      <c r="B3" s="212"/>
      <c r="C3" s="212"/>
      <c r="D3" s="212"/>
      <c r="E3" s="264" t="s">
        <v>336</v>
      </c>
      <c r="F3" s="264" t="s">
        <v>335</v>
      </c>
      <c r="G3" s="264" t="s">
        <v>482</v>
      </c>
      <c r="H3" s="264" t="s">
        <v>483</v>
      </c>
      <c r="I3" s="212"/>
      <c r="J3" s="264" t="s">
        <v>485</v>
      </c>
      <c r="K3" s="264" t="s">
        <v>486</v>
      </c>
      <c r="L3" s="264" t="s">
        <v>487</v>
      </c>
      <c r="M3" s="261" t="s">
        <v>488</v>
      </c>
      <c r="N3" s="261" t="s">
        <v>489</v>
      </c>
      <c r="O3" s="261" t="s">
        <v>490</v>
      </c>
      <c r="P3" s="261" t="s">
        <v>491</v>
      </c>
      <c r="Q3" s="261" t="s">
        <v>492</v>
      </c>
      <c r="R3" s="261" t="s">
        <v>493</v>
      </c>
      <c r="S3" s="261" t="s">
        <v>494</v>
      </c>
      <c r="T3" s="262" t="s">
        <v>496</v>
      </c>
      <c r="U3" s="264" t="s">
        <v>498</v>
      </c>
      <c r="V3" s="264"/>
      <c r="W3" s="264" t="s">
        <v>499</v>
      </c>
      <c r="X3" s="265" t="s">
        <v>500</v>
      </c>
      <c r="Y3" s="263" t="s">
        <v>502</v>
      </c>
      <c r="Z3" s="263" t="s">
        <v>503</v>
      </c>
      <c r="AA3" s="263" t="s">
        <v>504</v>
      </c>
      <c r="AB3" s="263" t="s">
        <v>505</v>
      </c>
      <c r="AC3" s="263" t="s">
        <v>506</v>
      </c>
      <c r="AD3" s="212"/>
      <c r="AE3" s="212"/>
    </row>
    <row r="4" spans="1:31" s="2" customFormat="1" ht="69" customHeight="1" x14ac:dyDescent="0.3">
      <c r="A4" s="212"/>
      <c r="B4" s="212"/>
      <c r="C4" s="212"/>
      <c r="D4" s="212"/>
      <c r="E4" s="264"/>
      <c r="F4" s="264"/>
      <c r="G4" s="264"/>
      <c r="H4" s="264"/>
      <c r="I4" s="212"/>
      <c r="J4" s="264"/>
      <c r="K4" s="264"/>
      <c r="L4" s="264"/>
      <c r="M4" s="261"/>
      <c r="N4" s="261"/>
      <c r="O4" s="261"/>
      <c r="P4" s="261"/>
      <c r="Q4" s="261"/>
      <c r="R4" s="261"/>
      <c r="S4" s="261"/>
      <c r="T4" s="262"/>
      <c r="U4" s="77" t="s">
        <v>334</v>
      </c>
      <c r="V4" s="77" t="s">
        <v>333</v>
      </c>
      <c r="W4" s="264"/>
      <c r="X4" s="265"/>
      <c r="Y4" s="263"/>
      <c r="Z4" s="263"/>
      <c r="AA4" s="263"/>
      <c r="AB4" s="263"/>
      <c r="AC4" s="263"/>
      <c r="AD4" s="212"/>
      <c r="AE4" s="212"/>
    </row>
    <row r="5" spans="1:31" s="2" customFormat="1" ht="240.75" customHeight="1" x14ac:dyDescent="0.3">
      <c r="A5" s="268" t="s">
        <v>540</v>
      </c>
      <c r="B5" s="268" t="s">
        <v>539</v>
      </c>
      <c r="C5" s="102" t="s">
        <v>581</v>
      </c>
      <c r="D5" s="103" t="s">
        <v>582</v>
      </c>
      <c r="E5" s="102" t="s">
        <v>2</v>
      </c>
      <c r="F5" s="101"/>
      <c r="G5" s="104" t="s">
        <v>163</v>
      </c>
      <c r="H5" s="104" t="s">
        <v>583</v>
      </c>
      <c r="I5" s="102" t="s">
        <v>584</v>
      </c>
      <c r="J5" s="105" t="s">
        <v>508</v>
      </c>
      <c r="K5" s="105" t="s">
        <v>585</v>
      </c>
      <c r="L5" s="106" t="s">
        <v>586</v>
      </c>
      <c r="M5" s="98">
        <v>10</v>
      </c>
      <c r="N5" s="98">
        <v>3</v>
      </c>
      <c r="O5" s="98">
        <f>+M5*N5</f>
        <v>30</v>
      </c>
      <c r="P5" s="98" t="str">
        <f>IF(O5&lt;=4,"BAJO",IF(O5&lt;=8,"MEDIO",IF(O5&lt;=20,"ALTO",IF(O5&lt;=40,"MUY ALTO"))))</f>
        <v>MUY ALTO</v>
      </c>
      <c r="Q5" s="98">
        <v>60</v>
      </c>
      <c r="R5" s="98">
        <f>+O5*Q5</f>
        <v>1800</v>
      </c>
      <c r="S5" s="98" t="str">
        <f>IF(R5&lt;=20,"IV",IF(R5&lt;=120,"III",IF(R5&lt;=500,"II",IF(R5&lt;=4000,"I"))))</f>
        <v>I</v>
      </c>
      <c r="T5" s="87" t="str">
        <f>IF(R5&lt;=20,"ACEPTABLE",IF(R5&lt;=120,"MEJORABLE",IF(R5&lt;=500,"ACEPTABLE CON CONTROL ESPECIFICO",IF(R5&lt;=4000,"NO ACEPTABLE"))))</f>
        <v>NO ACEPTABLE</v>
      </c>
      <c r="U5" s="102">
        <v>25</v>
      </c>
      <c r="V5" s="101"/>
      <c r="W5" s="102" t="s">
        <v>587</v>
      </c>
      <c r="X5" s="102" t="s">
        <v>588</v>
      </c>
      <c r="Y5" s="97"/>
      <c r="Z5" s="97"/>
      <c r="AA5" s="97" t="s">
        <v>2</v>
      </c>
      <c r="AB5" s="97" t="s">
        <v>2</v>
      </c>
      <c r="AC5" s="97"/>
      <c r="AD5" s="102" t="s">
        <v>589</v>
      </c>
      <c r="AE5" s="101" t="s">
        <v>323</v>
      </c>
    </row>
    <row r="6" spans="1:31" ht="86.25" customHeight="1" x14ac:dyDescent="0.3">
      <c r="A6" s="269"/>
      <c r="B6" s="269"/>
      <c r="C6" s="211" t="s">
        <v>319</v>
      </c>
      <c r="D6" s="226" t="s">
        <v>541</v>
      </c>
      <c r="E6" s="211" t="s">
        <v>2</v>
      </c>
      <c r="F6" s="211"/>
      <c r="G6" s="50" t="s">
        <v>128</v>
      </c>
      <c r="H6" s="35" t="s">
        <v>222</v>
      </c>
      <c r="I6" s="73" t="s">
        <v>21</v>
      </c>
      <c r="J6" s="73" t="s">
        <v>508</v>
      </c>
      <c r="K6" s="73" t="s">
        <v>507</v>
      </c>
      <c r="L6" s="73" t="s">
        <v>531</v>
      </c>
      <c r="M6" s="73">
        <v>2</v>
      </c>
      <c r="N6" s="73">
        <v>3</v>
      </c>
      <c r="O6" s="73">
        <f>+M6*N6</f>
        <v>6</v>
      </c>
      <c r="P6" s="73" t="str">
        <f>IF(O6&lt;=4,"BAJO",IF(O6&lt;=8,"MEDIO",IF(O6&lt;=20,"ALTO",IF(O6&lt;=40,"MUY ALTO"))))</f>
        <v>MEDIO</v>
      </c>
      <c r="Q6" s="73">
        <v>60</v>
      </c>
      <c r="R6" s="73">
        <f>+O6*Q6</f>
        <v>360</v>
      </c>
      <c r="S6" s="73" t="str">
        <f>IF(R6&lt;=20,"IV",IF(R6&lt;=120,"III",IF(R6&lt;=500,"II",IF(R6&lt;=4000,"I"))))</f>
        <v>II</v>
      </c>
      <c r="T6" s="87" t="str">
        <f>IF(R6&lt;=20,"ACEPTABLE",IF(R6&lt;=120,"MEJORABLE",IF(R6&lt;=500,"ACEPTABLE CON CONTROL ESPECIFICO",IF(R6&lt;=4000,"NO ACEPTABLE"))))</f>
        <v>ACEPTABLE CON CONTROL ESPECIFICO</v>
      </c>
      <c r="U6" s="73">
        <v>20</v>
      </c>
      <c r="V6" s="73"/>
      <c r="W6" s="73" t="s">
        <v>592</v>
      </c>
      <c r="X6" s="102" t="s">
        <v>588</v>
      </c>
      <c r="Y6" s="74"/>
      <c r="Z6" s="74"/>
      <c r="AA6" s="74" t="s">
        <v>2</v>
      </c>
      <c r="AB6" s="74" t="s">
        <v>2</v>
      </c>
      <c r="AC6" s="74"/>
      <c r="AD6" s="35" t="s">
        <v>318</v>
      </c>
      <c r="AE6" s="74" t="s">
        <v>0</v>
      </c>
    </row>
    <row r="7" spans="1:31" ht="81" x14ac:dyDescent="0.3">
      <c r="A7" s="269"/>
      <c r="B7" s="269"/>
      <c r="C7" s="211"/>
      <c r="D7" s="267"/>
      <c r="E7" s="211"/>
      <c r="F7" s="211"/>
      <c r="G7" s="38" t="s">
        <v>154</v>
      </c>
      <c r="H7" s="38" t="s">
        <v>317</v>
      </c>
      <c r="I7" s="84" t="s">
        <v>152</v>
      </c>
      <c r="J7" s="83" t="s">
        <v>508</v>
      </c>
      <c r="K7" s="84" t="s">
        <v>508</v>
      </c>
      <c r="L7" s="84" t="s">
        <v>509</v>
      </c>
      <c r="M7" s="73">
        <v>2</v>
      </c>
      <c r="N7" s="73">
        <v>3</v>
      </c>
      <c r="O7" s="73">
        <f t="shared" ref="O7:O58" si="0">+M7*N7</f>
        <v>6</v>
      </c>
      <c r="P7" s="73" t="str">
        <f t="shared" ref="P7:P58" si="1">IF(O7&lt;=4,"BAJO",IF(O7&lt;=8,"MEDIO",IF(O7&lt;=20,"ALTO",IF(O7&lt;=40,"MUY ALTO"))))</f>
        <v>MEDIO</v>
      </c>
      <c r="Q7" s="73">
        <v>10</v>
      </c>
      <c r="R7" s="73">
        <f t="shared" ref="R7:R58" si="2">+O7*Q7</f>
        <v>60</v>
      </c>
      <c r="S7" s="73" t="str">
        <f t="shared" ref="S7:S58" si="3">IF(R7&lt;=20,"IV",IF(R7&lt;=120,"III",IF(R7&lt;=500,"II",IF(R7&lt;=4000,"I"))))</f>
        <v>III</v>
      </c>
      <c r="T7" s="87" t="str">
        <f t="shared" ref="T7:T58" si="4">IF(R7&lt;=20,"ACEPTABLE",IF(R7&lt;=120,"MEJORABLE",IF(R7&lt;=500,"ACEPTABLE CON CONTROL ESPECIFICO",IF(R7&lt;=4000,"NO ACEPTABLE"))))</f>
        <v>MEJORABLE</v>
      </c>
      <c r="U7" s="73">
        <v>20</v>
      </c>
      <c r="V7" s="73"/>
      <c r="W7" s="73" t="s">
        <v>609</v>
      </c>
      <c r="X7" s="102" t="s">
        <v>588</v>
      </c>
      <c r="Y7" s="74"/>
      <c r="Z7" s="74"/>
      <c r="AA7" s="74" t="s">
        <v>25</v>
      </c>
      <c r="AB7" s="74" t="s">
        <v>2</v>
      </c>
      <c r="AC7" s="74"/>
      <c r="AD7" s="35" t="s">
        <v>627</v>
      </c>
      <c r="AE7" s="74" t="s">
        <v>0</v>
      </c>
    </row>
    <row r="8" spans="1:31" ht="54" x14ac:dyDescent="0.3">
      <c r="A8" s="269"/>
      <c r="B8" s="269"/>
      <c r="C8" s="211"/>
      <c r="D8" s="267"/>
      <c r="E8" s="211"/>
      <c r="F8" s="211"/>
      <c r="G8" s="38" t="s">
        <v>33</v>
      </c>
      <c r="H8" s="38" t="s">
        <v>315</v>
      </c>
      <c r="I8" s="84" t="s">
        <v>314</v>
      </c>
      <c r="J8" s="84" t="s">
        <v>511</v>
      </c>
      <c r="K8" s="84" t="s">
        <v>512</v>
      </c>
      <c r="L8" s="84" t="s">
        <v>508</v>
      </c>
      <c r="M8" s="73">
        <v>2</v>
      </c>
      <c r="N8" s="73">
        <v>2</v>
      </c>
      <c r="O8" s="73">
        <f t="shared" si="0"/>
        <v>4</v>
      </c>
      <c r="P8" s="73" t="str">
        <f t="shared" si="1"/>
        <v>BAJO</v>
      </c>
      <c r="Q8" s="73">
        <v>10</v>
      </c>
      <c r="R8" s="73">
        <f t="shared" si="2"/>
        <v>40</v>
      </c>
      <c r="S8" s="73" t="str">
        <f t="shared" si="3"/>
        <v>III</v>
      </c>
      <c r="T8" s="87" t="str">
        <f t="shared" si="4"/>
        <v>MEJORABLE</v>
      </c>
      <c r="U8" s="73">
        <v>20</v>
      </c>
      <c r="V8" s="73"/>
      <c r="W8" s="73" t="s">
        <v>593</v>
      </c>
      <c r="X8" s="102" t="s">
        <v>588</v>
      </c>
      <c r="Y8" s="74"/>
      <c r="Z8" s="74"/>
      <c r="AA8" s="74" t="s">
        <v>2</v>
      </c>
      <c r="AB8" s="74" t="s">
        <v>2</v>
      </c>
      <c r="AC8" s="74"/>
      <c r="AD8" s="40" t="s">
        <v>312</v>
      </c>
      <c r="AE8" s="74" t="s">
        <v>0</v>
      </c>
    </row>
    <row r="9" spans="1:31" ht="75.75" customHeight="1" x14ac:dyDescent="0.3">
      <c r="A9" s="269"/>
      <c r="B9" s="269"/>
      <c r="C9" s="211"/>
      <c r="D9" s="267"/>
      <c r="E9" s="211"/>
      <c r="F9" s="211"/>
      <c r="G9" s="42" t="s">
        <v>33</v>
      </c>
      <c r="H9" s="42" t="s">
        <v>311</v>
      </c>
      <c r="I9" s="84" t="s">
        <v>310</v>
      </c>
      <c r="J9" s="84" t="s">
        <v>508</v>
      </c>
      <c r="K9" s="84" t="s">
        <v>513</v>
      </c>
      <c r="L9" s="84" t="s">
        <v>509</v>
      </c>
      <c r="M9" s="73">
        <v>2</v>
      </c>
      <c r="N9" s="73">
        <v>2</v>
      </c>
      <c r="O9" s="73">
        <f t="shared" si="0"/>
        <v>4</v>
      </c>
      <c r="P9" s="73" t="str">
        <f t="shared" si="1"/>
        <v>BAJO</v>
      </c>
      <c r="Q9" s="73">
        <v>10</v>
      </c>
      <c r="R9" s="73">
        <f t="shared" si="2"/>
        <v>40</v>
      </c>
      <c r="S9" s="73" t="str">
        <f t="shared" si="3"/>
        <v>III</v>
      </c>
      <c r="T9" s="87" t="str">
        <f t="shared" si="4"/>
        <v>MEJORABLE</v>
      </c>
      <c r="U9" s="73">
        <v>20</v>
      </c>
      <c r="V9" s="73"/>
      <c r="W9" s="73" t="s">
        <v>615</v>
      </c>
      <c r="X9" s="102" t="s">
        <v>588</v>
      </c>
      <c r="Y9" s="74"/>
      <c r="Z9" s="74"/>
      <c r="AA9" s="74"/>
      <c r="AB9" s="74" t="s">
        <v>25</v>
      </c>
      <c r="AC9" s="74" t="s">
        <v>25</v>
      </c>
      <c r="AD9" s="35" t="s">
        <v>308</v>
      </c>
      <c r="AE9" s="74" t="s">
        <v>0</v>
      </c>
    </row>
    <row r="10" spans="1:31" ht="40.5" x14ac:dyDescent="0.3">
      <c r="A10" s="269"/>
      <c r="B10" s="269"/>
      <c r="C10" s="211"/>
      <c r="D10" s="267"/>
      <c r="E10" s="211"/>
      <c r="F10" s="211"/>
      <c r="G10" s="42" t="s">
        <v>154</v>
      </c>
      <c r="H10" s="42" t="s">
        <v>568</v>
      </c>
      <c r="I10" s="84" t="s">
        <v>306</v>
      </c>
      <c r="J10" s="84" t="s">
        <v>508</v>
      </c>
      <c r="K10" s="84" t="s">
        <v>510</v>
      </c>
      <c r="L10" s="84" t="s">
        <v>509</v>
      </c>
      <c r="M10" s="73">
        <v>2</v>
      </c>
      <c r="N10" s="73">
        <v>3</v>
      </c>
      <c r="O10" s="73">
        <f t="shared" si="0"/>
        <v>6</v>
      </c>
      <c r="P10" s="73" t="str">
        <f t="shared" si="1"/>
        <v>MEDIO</v>
      </c>
      <c r="Q10" s="73">
        <v>10</v>
      </c>
      <c r="R10" s="73">
        <f t="shared" si="2"/>
        <v>60</v>
      </c>
      <c r="S10" s="73" t="str">
        <f t="shared" si="3"/>
        <v>III</v>
      </c>
      <c r="T10" s="87" t="str">
        <f t="shared" si="4"/>
        <v>MEJORABLE</v>
      </c>
      <c r="U10" s="73">
        <v>20</v>
      </c>
      <c r="V10" s="73"/>
      <c r="W10" s="73" t="s">
        <v>594</v>
      </c>
      <c r="X10" s="102" t="s">
        <v>588</v>
      </c>
      <c r="Y10" s="74"/>
      <c r="Z10" s="74"/>
      <c r="AA10" s="74" t="s">
        <v>25</v>
      </c>
      <c r="AB10" s="74" t="s">
        <v>25</v>
      </c>
      <c r="AC10" s="74"/>
      <c r="AD10" s="35" t="s">
        <v>667</v>
      </c>
      <c r="AE10" s="74" t="s">
        <v>0</v>
      </c>
    </row>
    <row r="11" spans="1:31" ht="40.5" x14ac:dyDescent="0.3">
      <c r="A11" s="269"/>
      <c r="B11" s="269"/>
      <c r="C11" s="211"/>
      <c r="D11" s="267"/>
      <c r="E11" s="211"/>
      <c r="F11" s="211"/>
      <c r="G11" s="42" t="s">
        <v>33</v>
      </c>
      <c r="H11" s="42" t="s">
        <v>304</v>
      </c>
      <c r="I11" s="84" t="s">
        <v>31</v>
      </c>
      <c r="J11" s="84" t="s">
        <v>508</v>
      </c>
      <c r="K11" s="84" t="s">
        <v>513</v>
      </c>
      <c r="L11" s="84" t="s">
        <v>509</v>
      </c>
      <c r="M11" s="74">
        <v>2</v>
      </c>
      <c r="N11" s="74">
        <v>2</v>
      </c>
      <c r="O11" s="73">
        <f t="shared" si="0"/>
        <v>4</v>
      </c>
      <c r="P11" s="73" t="str">
        <f t="shared" si="1"/>
        <v>BAJO</v>
      </c>
      <c r="Q11" s="73">
        <v>10</v>
      </c>
      <c r="R11" s="73">
        <f t="shared" si="2"/>
        <v>40</v>
      </c>
      <c r="S11" s="73" t="str">
        <f t="shared" si="3"/>
        <v>III</v>
      </c>
      <c r="T11" s="87" t="str">
        <f t="shared" si="4"/>
        <v>MEJORABLE</v>
      </c>
      <c r="U11" s="73">
        <v>20</v>
      </c>
      <c r="V11" s="73"/>
      <c r="W11" s="73" t="s">
        <v>595</v>
      </c>
      <c r="X11" s="102" t="s">
        <v>588</v>
      </c>
      <c r="Y11" s="74"/>
      <c r="Z11" s="74"/>
      <c r="AA11" s="74"/>
      <c r="AB11" s="74" t="s">
        <v>2</v>
      </c>
      <c r="AC11" s="74"/>
      <c r="AD11" s="35" t="s">
        <v>302</v>
      </c>
      <c r="AE11" s="74" t="s">
        <v>0</v>
      </c>
    </row>
    <row r="12" spans="1:31" ht="43.5" customHeight="1" x14ac:dyDescent="0.3">
      <c r="A12" s="269"/>
      <c r="B12" s="269"/>
      <c r="C12" s="211"/>
      <c r="D12" s="227"/>
      <c r="E12" s="211"/>
      <c r="F12" s="211"/>
      <c r="G12" s="42" t="s">
        <v>86</v>
      </c>
      <c r="H12" s="42" t="s">
        <v>138</v>
      </c>
      <c r="I12" s="84" t="s">
        <v>137</v>
      </c>
      <c r="J12" s="84" t="s">
        <v>508</v>
      </c>
      <c r="K12" s="84" t="s">
        <v>508</v>
      </c>
      <c r="L12" s="84" t="s">
        <v>509</v>
      </c>
      <c r="M12" s="73">
        <v>2</v>
      </c>
      <c r="N12" s="73">
        <v>2</v>
      </c>
      <c r="O12" s="73">
        <f t="shared" si="0"/>
        <v>4</v>
      </c>
      <c r="P12" s="73" t="str">
        <f t="shared" si="1"/>
        <v>BAJO</v>
      </c>
      <c r="Q12" s="73">
        <v>10</v>
      </c>
      <c r="R12" s="73">
        <f t="shared" si="2"/>
        <v>40</v>
      </c>
      <c r="S12" s="73" t="str">
        <f t="shared" si="3"/>
        <v>III</v>
      </c>
      <c r="T12" s="87" t="str">
        <f t="shared" si="4"/>
        <v>MEJORABLE</v>
      </c>
      <c r="U12" s="73">
        <v>20</v>
      </c>
      <c r="V12" s="73"/>
      <c r="W12" s="73"/>
      <c r="X12" s="102" t="s">
        <v>588</v>
      </c>
      <c r="Y12" s="74"/>
      <c r="Z12" s="74"/>
      <c r="AA12" s="74"/>
      <c r="AB12" s="74" t="s">
        <v>25</v>
      </c>
      <c r="AC12" s="74"/>
      <c r="AD12" s="35" t="s">
        <v>301</v>
      </c>
      <c r="AE12" s="74" t="s">
        <v>0</v>
      </c>
    </row>
    <row r="13" spans="1:31" ht="45.75" customHeight="1" x14ac:dyDescent="0.3">
      <c r="A13" s="269"/>
      <c r="B13" s="269"/>
      <c r="C13" s="211" t="s">
        <v>300</v>
      </c>
      <c r="D13" s="226" t="s">
        <v>542</v>
      </c>
      <c r="E13" s="211" t="s">
        <v>2</v>
      </c>
      <c r="F13" s="211"/>
      <c r="G13" s="42" t="s">
        <v>167</v>
      </c>
      <c r="H13" s="42" t="s">
        <v>288</v>
      </c>
      <c r="I13" s="84" t="s">
        <v>268</v>
      </c>
      <c r="J13" s="84" t="s">
        <v>508</v>
      </c>
      <c r="K13" s="84" t="s">
        <v>514</v>
      </c>
      <c r="L13" s="84" t="s">
        <v>508</v>
      </c>
      <c r="M13" s="73">
        <v>2</v>
      </c>
      <c r="N13" s="73">
        <v>1</v>
      </c>
      <c r="O13" s="73">
        <f t="shared" si="0"/>
        <v>2</v>
      </c>
      <c r="P13" s="73" t="str">
        <f t="shared" si="1"/>
        <v>BAJO</v>
      </c>
      <c r="Q13" s="73">
        <v>10</v>
      </c>
      <c r="R13" s="73">
        <f t="shared" si="2"/>
        <v>20</v>
      </c>
      <c r="S13" s="73" t="str">
        <f t="shared" si="3"/>
        <v>IV</v>
      </c>
      <c r="T13" s="87" t="str">
        <f t="shared" si="4"/>
        <v>ACEPTABLE</v>
      </c>
      <c r="U13" s="73">
        <v>24</v>
      </c>
      <c r="V13" s="73"/>
      <c r="W13" s="108" t="s">
        <v>601</v>
      </c>
      <c r="X13" s="102" t="s">
        <v>588</v>
      </c>
      <c r="Y13" s="87"/>
      <c r="Z13" s="87"/>
      <c r="AA13" s="87"/>
      <c r="AB13" s="87" t="s">
        <v>25</v>
      </c>
      <c r="AC13" s="87"/>
      <c r="AD13" s="35" t="s">
        <v>267</v>
      </c>
      <c r="AE13" s="74" t="s">
        <v>0</v>
      </c>
    </row>
    <row r="14" spans="1:31" ht="40.5" x14ac:dyDescent="0.3">
      <c r="A14" s="269"/>
      <c r="B14" s="269"/>
      <c r="C14" s="211"/>
      <c r="D14" s="227"/>
      <c r="E14" s="211"/>
      <c r="F14" s="211"/>
      <c r="G14" s="42" t="s">
        <v>143</v>
      </c>
      <c r="H14" s="42" t="s">
        <v>293</v>
      </c>
      <c r="I14" s="84" t="s">
        <v>141</v>
      </c>
      <c r="J14" s="84" t="s">
        <v>508</v>
      </c>
      <c r="K14" s="84" t="s">
        <v>514</v>
      </c>
      <c r="L14" s="84" t="s">
        <v>508</v>
      </c>
      <c r="M14" s="73">
        <v>2</v>
      </c>
      <c r="N14" s="73">
        <v>1</v>
      </c>
      <c r="O14" s="73">
        <f t="shared" si="0"/>
        <v>2</v>
      </c>
      <c r="P14" s="73" t="str">
        <f t="shared" si="1"/>
        <v>BAJO</v>
      </c>
      <c r="Q14" s="73">
        <v>10</v>
      </c>
      <c r="R14" s="73">
        <f t="shared" si="2"/>
        <v>20</v>
      </c>
      <c r="S14" s="73" t="str">
        <f t="shared" si="3"/>
        <v>IV</v>
      </c>
      <c r="T14" s="87" t="str">
        <f t="shared" si="4"/>
        <v>ACEPTABLE</v>
      </c>
      <c r="U14" s="73">
        <v>24</v>
      </c>
      <c r="V14" s="73"/>
      <c r="W14" s="73" t="s">
        <v>596</v>
      </c>
      <c r="X14" s="102" t="s">
        <v>588</v>
      </c>
      <c r="Y14" s="87" t="s">
        <v>25</v>
      </c>
      <c r="Z14" s="87"/>
      <c r="AA14" s="87"/>
      <c r="AB14" s="87"/>
      <c r="AC14" s="87"/>
      <c r="AD14" s="35" t="s">
        <v>292</v>
      </c>
      <c r="AE14" s="74" t="s">
        <v>0</v>
      </c>
    </row>
    <row r="15" spans="1:31" ht="55.5" customHeight="1" x14ac:dyDescent="0.3">
      <c r="A15" s="269"/>
      <c r="B15" s="269"/>
      <c r="C15" s="211" t="s">
        <v>299</v>
      </c>
      <c r="D15" s="226" t="s">
        <v>543</v>
      </c>
      <c r="E15" s="211" t="s">
        <v>2</v>
      </c>
      <c r="F15" s="211"/>
      <c r="G15" s="42" t="s">
        <v>143</v>
      </c>
      <c r="H15" s="42" t="s">
        <v>297</v>
      </c>
      <c r="I15" s="84" t="s">
        <v>296</v>
      </c>
      <c r="J15" s="84" t="s">
        <v>508</v>
      </c>
      <c r="K15" s="84" t="s">
        <v>516</v>
      </c>
      <c r="L15" s="84" t="s">
        <v>515</v>
      </c>
      <c r="M15" s="73">
        <v>4</v>
      </c>
      <c r="N15" s="73">
        <v>3</v>
      </c>
      <c r="O15" s="73">
        <f t="shared" si="0"/>
        <v>12</v>
      </c>
      <c r="P15" s="73" t="str">
        <f t="shared" si="1"/>
        <v>ALTO</v>
      </c>
      <c r="Q15" s="73">
        <v>25</v>
      </c>
      <c r="R15" s="73">
        <f t="shared" si="2"/>
        <v>300</v>
      </c>
      <c r="S15" s="73" t="str">
        <f t="shared" si="3"/>
        <v>II</v>
      </c>
      <c r="T15" s="87" t="str">
        <f t="shared" si="4"/>
        <v>ACEPTABLE CON CONTROL ESPECIFICO</v>
      </c>
      <c r="U15" s="73">
        <v>1</v>
      </c>
      <c r="V15" s="73"/>
      <c r="W15" s="73" t="s">
        <v>597</v>
      </c>
      <c r="X15" s="102" t="s">
        <v>588</v>
      </c>
      <c r="Y15" s="87"/>
      <c r="Z15" s="87"/>
      <c r="AA15" s="87"/>
      <c r="AB15" s="87"/>
      <c r="AC15" s="87" t="s">
        <v>25</v>
      </c>
      <c r="AD15" s="35" t="s">
        <v>294</v>
      </c>
      <c r="AE15" s="74" t="s">
        <v>0</v>
      </c>
    </row>
    <row r="16" spans="1:31" ht="50.25" customHeight="1" x14ac:dyDescent="0.3">
      <c r="A16" s="269"/>
      <c r="B16" s="269"/>
      <c r="C16" s="211"/>
      <c r="D16" s="267"/>
      <c r="E16" s="211"/>
      <c r="F16" s="211"/>
      <c r="G16" s="42" t="s">
        <v>143</v>
      </c>
      <c r="H16" s="42" t="s">
        <v>293</v>
      </c>
      <c r="I16" s="84" t="s">
        <v>141</v>
      </c>
      <c r="J16" s="84" t="s">
        <v>508</v>
      </c>
      <c r="K16" s="84" t="s">
        <v>516</v>
      </c>
      <c r="L16" s="84" t="s">
        <v>517</v>
      </c>
      <c r="M16" s="73">
        <v>2</v>
      </c>
      <c r="N16" s="73">
        <v>2</v>
      </c>
      <c r="O16" s="73">
        <f t="shared" si="0"/>
        <v>4</v>
      </c>
      <c r="P16" s="73" t="str">
        <f t="shared" si="1"/>
        <v>BAJO</v>
      </c>
      <c r="Q16" s="73">
        <v>10</v>
      </c>
      <c r="R16" s="73">
        <f t="shared" si="2"/>
        <v>40</v>
      </c>
      <c r="S16" s="73" t="str">
        <f t="shared" si="3"/>
        <v>III</v>
      </c>
      <c r="T16" s="87" t="str">
        <f t="shared" si="4"/>
        <v>MEJORABLE</v>
      </c>
      <c r="U16" s="73">
        <v>1</v>
      </c>
      <c r="V16" s="73"/>
      <c r="W16" s="73" t="s">
        <v>596</v>
      </c>
      <c r="X16" s="102" t="s">
        <v>588</v>
      </c>
      <c r="Y16" s="87" t="s">
        <v>25</v>
      </c>
      <c r="Z16" s="87"/>
      <c r="AA16" s="87"/>
      <c r="AB16" s="87"/>
      <c r="AC16" s="87"/>
      <c r="AD16" s="35" t="s">
        <v>292</v>
      </c>
      <c r="AE16" s="74" t="s">
        <v>0</v>
      </c>
    </row>
    <row r="17" spans="1:31" ht="54" x14ac:dyDescent="0.3">
      <c r="A17" s="269"/>
      <c r="B17" s="269"/>
      <c r="C17" s="211"/>
      <c r="D17" s="267"/>
      <c r="E17" s="211"/>
      <c r="F17" s="211"/>
      <c r="G17" s="42" t="s">
        <v>167</v>
      </c>
      <c r="H17" s="42" t="s">
        <v>288</v>
      </c>
      <c r="I17" s="84" t="s">
        <v>268</v>
      </c>
      <c r="J17" s="84" t="s">
        <v>508</v>
      </c>
      <c r="K17" s="84" t="s">
        <v>518</v>
      </c>
      <c r="L17" s="84" t="s">
        <v>508</v>
      </c>
      <c r="M17" s="73">
        <v>2</v>
      </c>
      <c r="N17" s="73">
        <v>2</v>
      </c>
      <c r="O17" s="73">
        <f t="shared" si="0"/>
        <v>4</v>
      </c>
      <c r="P17" s="73" t="str">
        <f t="shared" si="1"/>
        <v>BAJO</v>
      </c>
      <c r="Q17" s="73">
        <v>10</v>
      </c>
      <c r="R17" s="73">
        <f t="shared" si="2"/>
        <v>40</v>
      </c>
      <c r="S17" s="73" t="str">
        <f t="shared" si="3"/>
        <v>III</v>
      </c>
      <c r="T17" s="87" t="str">
        <f t="shared" si="4"/>
        <v>MEJORABLE</v>
      </c>
      <c r="U17" s="73">
        <v>1</v>
      </c>
      <c r="V17" s="73"/>
      <c r="W17" s="108" t="s">
        <v>601</v>
      </c>
      <c r="X17" s="102" t="s">
        <v>588</v>
      </c>
      <c r="Y17" s="87"/>
      <c r="Z17" s="87"/>
      <c r="AA17" s="87"/>
      <c r="AB17" s="87" t="s">
        <v>25</v>
      </c>
      <c r="AC17" s="87"/>
      <c r="AD17" s="35" t="s">
        <v>267</v>
      </c>
      <c r="AE17" s="74" t="s">
        <v>0</v>
      </c>
    </row>
    <row r="18" spans="1:31" ht="63.75" x14ac:dyDescent="0.3">
      <c r="A18" s="269"/>
      <c r="B18" s="269"/>
      <c r="C18" s="211"/>
      <c r="D18" s="267"/>
      <c r="E18" s="211"/>
      <c r="F18" s="211"/>
      <c r="G18" s="42" t="s">
        <v>167</v>
      </c>
      <c r="H18" s="42" t="s">
        <v>287</v>
      </c>
      <c r="I18" s="84" t="s">
        <v>286</v>
      </c>
      <c r="J18" s="84" t="s">
        <v>508</v>
      </c>
      <c r="K18" s="84" t="s">
        <v>518</v>
      </c>
      <c r="L18" s="84" t="s">
        <v>508</v>
      </c>
      <c r="M18" s="73">
        <v>4</v>
      </c>
      <c r="N18" s="73">
        <v>3</v>
      </c>
      <c r="O18" s="73">
        <f t="shared" si="0"/>
        <v>12</v>
      </c>
      <c r="P18" s="73" t="str">
        <f t="shared" si="1"/>
        <v>ALTO</v>
      </c>
      <c r="Q18" s="73">
        <v>25</v>
      </c>
      <c r="R18" s="73">
        <f t="shared" si="2"/>
        <v>300</v>
      </c>
      <c r="S18" s="73" t="str">
        <f t="shared" si="3"/>
        <v>II</v>
      </c>
      <c r="T18" s="87" t="str">
        <f t="shared" si="4"/>
        <v>ACEPTABLE CON CONTROL ESPECIFICO</v>
      </c>
      <c r="U18" s="73">
        <v>1</v>
      </c>
      <c r="V18" s="73"/>
      <c r="W18" s="73" t="s">
        <v>598</v>
      </c>
      <c r="X18" s="102" t="s">
        <v>588</v>
      </c>
      <c r="Y18" s="87"/>
      <c r="Z18" s="87"/>
      <c r="AA18" s="87"/>
      <c r="AB18" s="87" t="s">
        <v>25</v>
      </c>
      <c r="AC18" s="87"/>
      <c r="AD18" s="35" t="s">
        <v>284</v>
      </c>
      <c r="AE18" s="74" t="s">
        <v>0</v>
      </c>
    </row>
    <row r="19" spans="1:31" ht="81" x14ac:dyDescent="0.3">
      <c r="A19" s="269"/>
      <c r="B19" s="269"/>
      <c r="C19" s="211"/>
      <c r="D19" s="267"/>
      <c r="E19" s="211"/>
      <c r="F19" s="211"/>
      <c r="G19" s="38" t="s">
        <v>154</v>
      </c>
      <c r="H19" s="38" t="s">
        <v>153</v>
      </c>
      <c r="I19" s="84" t="s">
        <v>152</v>
      </c>
      <c r="J19" s="84" t="s">
        <v>508</v>
      </c>
      <c r="K19" s="84" t="s">
        <v>513</v>
      </c>
      <c r="L19" s="84" t="s">
        <v>509</v>
      </c>
      <c r="M19" s="88">
        <v>4</v>
      </c>
      <c r="N19" s="73">
        <v>3</v>
      </c>
      <c r="O19" s="73">
        <f t="shared" si="0"/>
        <v>12</v>
      </c>
      <c r="P19" s="73" t="str">
        <f t="shared" si="1"/>
        <v>ALTO</v>
      </c>
      <c r="Q19" s="73">
        <v>10</v>
      </c>
      <c r="R19" s="73">
        <f t="shared" si="2"/>
        <v>120</v>
      </c>
      <c r="S19" s="73" t="str">
        <f t="shared" si="3"/>
        <v>III</v>
      </c>
      <c r="T19" s="87" t="str">
        <f t="shared" si="4"/>
        <v>MEJORABLE</v>
      </c>
      <c r="U19" s="73">
        <v>1</v>
      </c>
      <c r="V19" s="73"/>
      <c r="W19" s="73" t="s">
        <v>599</v>
      </c>
      <c r="X19" s="102" t="s">
        <v>588</v>
      </c>
      <c r="Y19" s="87"/>
      <c r="Z19" s="87"/>
      <c r="AA19" s="87"/>
      <c r="AB19" s="87" t="s">
        <v>25</v>
      </c>
      <c r="AC19" s="87"/>
      <c r="AD19" s="35" t="s">
        <v>668</v>
      </c>
      <c r="AE19" s="74" t="s">
        <v>0</v>
      </c>
    </row>
    <row r="20" spans="1:31" ht="40.5" x14ac:dyDescent="0.3">
      <c r="A20" s="269"/>
      <c r="B20" s="269"/>
      <c r="C20" s="211"/>
      <c r="D20" s="227"/>
      <c r="E20" s="211"/>
      <c r="F20" s="211"/>
      <c r="G20" s="42" t="s">
        <v>86</v>
      </c>
      <c r="H20" s="42" t="s">
        <v>202</v>
      </c>
      <c r="I20" s="84" t="s">
        <v>137</v>
      </c>
      <c r="J20" s="84" t="s">
        <v>508</v>
      </c>
      <c r="K20" s="84" t="s">
        <v>513</v>
      </c>
      <c r="L20" s="84" t="s">
        <v>509</v>
      </c>
      <c r="M20" s="73">
        <v>2</v>
      </c>
      <c r="N20" s="73">
        <v>2</v>
      </c>
      <c r="O20" s="73">
        <f t="shared" si="0"/>
        <v>4</v>
      </c>
      <c r="P20" s="73" t="str">
        <f t="shared" si="1"/>
        <v>BAJO</v>
      </c>
      <c r="Q20" s="73">
        <v>10</v>
      </c>
      <c r="R20" s="73">
        <f t="shared" si="2"/>
        <v>40</v>
      </c>
      <c r="S20" s="73" t="str">
        <f t="shared" si="3"/>
        <v>III</v>
      </c>
      <c r="T20" s="87" t="str">
        <f t="shared" si="4"/>
        <v>MEJORABLE</v>
      </c>
      <c r="U20" s="73">
        <v>1</v>
      </c>
      <c r="V20" s="73"/>
      <c r="W20" s="73" t="s">
        <v>622</v>
      </c>
      <c r="X20" s="102" t="s">
        <v>588</v>
      </c>
      <c r="Y20" s="87"/>
      <c r="Z20" s="87"/>
      <c r="AA20" s="87"/>
      <c r="AB20" s="87" t="s">
        <v>25</v>
      </c>
      <c r="AC20" s="87"/>
      <c r="AD20" s="35" t="s">
        <v>134</v>
      </c>
      <c r="AE20" s="74" t="s">
        <v>0</v>
      </c>
    </row>
    <row r="21" spans="1:31" ht="119.25" customHeight="1" x14ac:dyDescent="0.3">
      <c r="A21" s="269"/>
      <c r="B21" s="269"/>
      <c r="C21" s="266" t="s">
        <v>283</v>
      </c>
      <c r="D21" s="257" t="s">
        <v>544</v>
      </c>
      <c r="E21" s="266" t="s">
        <v>2</v>
      </c>
      <c r="F21" s="266"/>
      <c r="G21" s="94" t="s">
        <v>282</v>
      </c>
      <c r="H21" s="40" t="s">
        <v>281</v>
      </c>
      <c r="I21" s="88" t="s">
        <v>280</v>
      </c>
      <c r="J21" s="93" t="s">
        <v>508</v>
      </c>
      <c r="K21" s="93" t="s">
        <v>561</v>
      </c>
      <c r="L21" s="93" t="s">
        <v>562</v>
      </c>
      <c r="M21" s="73">
        <v>2</v>
      </c>
      <c r="N21" s="73">
        <v>1</v>
      </c>
      <c r="O21" s="73">
        <f t="shared" si="0"/>
        <v>2</v>
      </c>
      <c r="P21" s="73" t="str">
        <f t="shared" si="1"/>
        <v>BAJO</v>
      </c>
      <c r="Q21" s="100">
        <v>25</v>
      </c>
      <c r="R21" s="73">
        <f t="shared" si="2"/>
        <v>50</v>
      </c>
      <c r="S21" s="73" t="str">
        <f t="shared" si="3"/>
        <v>III</v>
      </c>
      <c r="T21" s="87" t="str">
        <f t="shared" si="4"/>
        <v>MEJORABLE</v>
      </c>
      <c r="U21" s="73">
        <v>24</v>
      </c>
      <c r="V21" s="73"/>
      <c r="W21" s="108" t="s">
        <v>592</v>
      </c>
      <c r="X21" s="102" t="s">
        <v>588</v>
      </c>
      <c r="Y21" s="87"/>
      <c r="Z21" s="87"/>
      <c r="AA21" s="87" t="s">
        <v>25</v>
      </c>
      <c r="AB21" s="87" t="s">
        <v>25</v>
      </c>
      <c r="AC21" s="87"/>
      <c r="AD21" s="35" t="s">
        <v>625</v>
      </c>
      <c r="AE21" s="74" t="s">
        <v>0</v>
      </c>
    </row>
    <row r="22" spans="1:31" ht="67.5" x14ac:dyDescent="0.3">
      <c r="A22" s="269"/>
      <c r="B22" s="269"/>
      <c r="C22" s="266"/>
      <c r="D22" s="259"/>
      <c r="E22" s="266"/>
      <c r="F22" s="266"/>
      <c r="G22" s="95" t="s">
        <v>143</v>
      </c>
      <c r="H22" s="95" t="s">
        <v>277</v>
      </c>
      <c r="I22" s="96" t="s">
        <v>276</v>
      </c>
      <c r="J22" s="96" t="s">
        <v>508</v>
      </c>
      <c r="K22" s="96" t="s">
        <v>513</v>
      </c>
      <c r="L22" s="96" t="s">
        <v>560</v>
      </c>
      <c r="M22" s="73">
        <v>2</v>
      </c>
      <c r="N22" s="73">
        <v>1</v>
      </c>
      <c r="O22" s="73">
        <f t="shared" si="0"/>
        <v>2</v>
      </c>
      <c r="P22" s="73" t="str">
        <f t="shared" si="1"/>
        <v>BAJO</v>
      </c>
      <c r="Q22" s="100">
        <v>25</v>
      </c>
      <c r="R22" s="73">
        <f t="shared" si="2"/>
        <v>50</v>
      </c>
      <c r="S22" s="73" t="str">
        <f t="shared" si="3"/>
        <v>III</v>
      </c>
      <c r="T22" s="87" t="str">
        <f t="shared" si="4"/>
        <v>MEJORABLE</v>
      </c>
      <c r="U22" s="73">
        <v>24</v>
      </c>
      <c r="V22" s="73"/>
      <c r="W22" s="73" t="s">
        <v>600</v>
      </c>
      <c r="X22" s="102" t="s">
        <v>588</v>
      </c>
      <c r="Y22" s="87"/>
      <c r="Z22" s="87"/>
      <c r="AA22" s="87" t="s">
        <v>25</v>
      </c>
      <c r="AB22" s="87"/>
      <c r="AC22" s="87"/>
      <c r="AD22" s="35" t="s">
        <v>628</v>
      </c>
      <c r="AE22" s="74" t="s">
        <v>0</v>
      </c>
    </row>
    <row r="23" spans="1:31" ht="36" customHeight="1" x14ac:dyDescent="0.3">
      <c r="A23" s="269"/>
      <c r="B23" s="269"/>
      <c r="C23" s="211" t="s">
        <v>271</v>
      </c>
      <c r="D23" s="226" t="s">
        <v>545</v>
      </c>
      <c r="E23" s="211" t="s">
        <v>2</v>
      </c>
      <c r="F23" s="211"/>
      <c r="G23" s="42" t="s">
        <v>167</v>
      </c>
      <c r="H23" s="42" t="s">
        <v>269</v>
      </c>
      <c r="I23" s="84" t="s">
        <v>268</v>
      </c>
      <c r="J23" s="84" t="s">
        <v>508</v>
      </c>
      <c r="K23" s="84" t="s">
        <v>518</v>
      </c>
      <c r="L23" s="84" t="s">
        <v>508</v>
      </c>
      <c r="M23" s="73">
        <v>2</v>
      </c>
      <c r="N23" s="73">
        <v>2</v>
      </c>
      <c r="O23" s="73">
        <f t="shared" si="0"/>
        <v>4</v>
      </c>
      <c r="P23" s="73" t="str">
        <f t="shared" si="1"/>
        <v>BAJO</v>
      </c>
      <c r="Q23" s="100">
        <v>10</v>
      </c>
      <c r="R23" s="73">
        <f t="shared" si="2"/>
        <v>40</v>
      </c>
      <c r="S23" s="73" t="str">
        <f t="shared" si="3"/>
        <v>III</v>
      </c>
      <c r="T23" s="87" t="str">
        <f t="shared" si="4"/>
        <v>MEJORABLE</v>
      </c>
      <c r="U23" s="73">
        <v>24</v>
      </c>
      <c r="V23" s="73"/>
      <c r="W23" s="73" t="s">
        <v>610</v>
      </c>
      <c r="X23" s="102" t="s">
        <v>588</v>
      </c>
      <c r="Y23" s="87"/>
      <c r="Z23" s="87"/>
      <c r="AA23" s="87"/>
      <c r="AB23" s="87" t="s">
        <v>25</v>
      </c>
      <c r="AC23" s="87"/>
      <c r="AD23" s="35" t="s">
        <v>267</v>
      </c>
      <c r="AE23" s="74" t="s">
        <v>0</v>
      </c>
    </row>
    <row r="24" spans="1:31" ht="39" customHeight="1" x14ac:dyDescent="0.3">
      <c r="A24" s="269"/>
      <c r="B24" s="269"/>
      <c r="C24" s="211"/>
      <c r="D24" s="227"/>
      <c r="E24" s="211"/>
      <c r="F24" s="211"/>
      <c r="G24" s="42" t="s">
        <v>167</v>
      </c>
      <c r="H24" s="42" t="s">
        <v>266</v>
      </c>
      <c r="I24" s="84" t="s">
        <v>265</v>
      </c>
      <c r="J24" s="84" t="s">
        <v>508</v>
      </c>
      <c r="K24" s="84" t="s">
        <v>519</v>
      </c>
      <c r="L24" s="84" t="s">
        <v>508</v>
      </c>
      <c r="M24" s="73">
        <v>2</v>
      </c>
      <c r="N24" s="73">
        <v>2</v>
      </c>
      <c r="O24" s="73">
        <f t="shared" si="0"/>
        <v>4</v>
      </c>
      <c r="P24" s="73" t="str">
        <f t="shared" si="1"/>
        <v>BAJO</v>
      </c>
      <c r="Q24" s="100">
        <v>10</v>
      </c>
      <c r="R24" s="73">
        <f t="shared" si="2"/>
        <v>40</v>
      </c>
      <c r="S24" s="73" t="str">
        <f t="shared" si="3"/>
        <v>III</v>
      </c>
      <c r="T24" s="87" t="str">
        <f t="shared" si="4"/>
        <v>MEJORABLE</v>
      </c>
      <c r="U24" s="73">
        <v>24</v>
      </c>
      <c r="V24" s="73"/>
      <c r="W24" s="73" t="s">
        <v>602</v>
      </c>
      <c r="X24" s="102" t="s">
        <v>588</v>
      </c>
      <c r="Y24" s="87"/>
      <c r="Z24" s="87"/>
      <c r="AA24" s="87"/>
      <c r="AB24" s="87" t="s">
        <v>25</v>
      </c>
      <c r="AC24" s="87"/>
      <c r="AD24" s="35" t="s">
        <v>263</v>
      </c>
      <c r="AE24" s="74" t="s">
        <v>0</v>
      </c>
    </row>
    <row r="25" spans="1:31" ht="77.25" customHeight="1" x14ac:dyDescent="0.3">
      <c r="A25" s="269"/>
      <c r="B25" s="269"/>
      <c r="C25" s="211" t="s">
        <v>262</v>
      </c>
      <c r="D25" s="226" t="s">
        <v>547</v>
      </c>
      <c r="E25" s="211" t="s">
        <v>2</v>
      </c>
      <c r="F25" s="211"/>
      <c r="G25" s="42" t="s">
        <v>173</v>
      </c>
      <c r="H25" s="42" t="s">
        <v>172</v>
      </c>
      <c r="I25" s="84" t="s">
        <v>120</v>
      </c>
      <c r="J25" s="84" t="s">
        <v>522</v>
      </c>
      <c r="K25" s="84" t="s">
        <v>520</v>
      </c>
      <c r="L25" s="84" t="s">
        <v>523</v>
      </c>
      <c r="M25" s="73">
        <v>6</v>
      </c>
      <c r="N25" s="73">
        <v>4</v>
      </c>
      <c r="O25" s="73">
        <f t="shared" si="0"/>
        <v>24</v>
      </c>
      <c r="P25" s="73" t="str">
        <f t="shared" si="1"/>
        <v>MUY ALTO</v>
      </c>
      <c r="Q25" s="100">
        <v>60</v>
      </c>
      <c r="R25" s="73">
        <f t="shared" si="2"/>
        <v>1440</v>
      </c>
      <c r="S25" s="73" t="str">
        <f t="shared" si="3"/>
        <v>I</v>
      </c>
      <c r="T25" s="87" t="str">
        <f t="shared" si="4"/>
        <v>NO ACEPTABLE</v>
      </c>
      <c r="U25" s="73">
        <v>24</v>
      </c>
      <c r="V25" s="73"/>
      <c r="W25" s="73" t="s">
        <v>598</v>
      </c>
      <c r="X25" s="102" t="s">
        <v>588</v>
      </c>
      <c r="Y25" s="87"/>
      <c r="Z25" s="87"/>
      <c r="AA25" s="87"/>
      <c r="AB25" s="87" t="s">
        <v>25</v>
      </c>
      <c r="AC25" s="87"/>
      <c r="AD25" s="35" t="s">
        <v>259</v>
      </c>
      <c r="AE25" s="74" t="s">
        <v>0</v>
      </c>
    </row>
    <row r="26" spans="1:31" ht="63.75" x14ac:dyDescent="0.3">
      <c r="A26" s="269"/>
      <c r="B26" s="269"/>
      <c r="C26" s="211"/>
      <c r="D26" s="267"/>
      <c r="E26" s="211"/>
      <c r="F26" s="211"/>
      <c r="G26" s="42" t="s">
        <v>167</v>
      </c>
      <c r="H26" s="42" t="s">
        <v>256</v>
      </c>
      <c r="I26" s="84" t="s">
        <v>120</v>
      </c>
      <c r="J26" s="84" t="s">
        <v>521</v>
      </c>
      <c r="K26" s="84" t="s">
        <v>529</v>
      </c>
      <c r="L26" s="84" t="s">
        <v>508</v>
      </c>
      <c r="M26" s="73">
        <v>4</v>
      </c>
      <c r="N26" s="73">
        <v>3</v>
      </c>
      <c r="O26" s="73">
        <f t="shared" si="0"/>
        <v>12</v>
      </c>
      <c r="P26" s="73" t="str">
        <f t="shared" si="1"/>
        <v>ALTO</v>
      </c>
      <c r="Q26" s="100">
        <v>25</v>
      </c>
      <c r="R26" s="73">
        <f t="shared" si="2"/>
        <v>300</v>
      </c>
      <c r="S26" s="73" t="str">
        <f t="shared" si="3"/>
        <v>II</v>
      </c>
      <c r="T26" s="87" t="str">
        <f t="shared" si="4"/>
        <v>ACEPTABLE CON CONTROL ESPECIFICO</v>
      </c>
      <c r="U26" s="73">
        <v>24</v>
      </c>
      <c r="V26" s="73"/>
      <c r="W26" s="73" t="s">
        <v>598</v>
      </c>
      <c r="X26" s="102" t="s">
        <v>588</v>
      </c>
      <c r="Y26" s="87"/>
      <c r="Z26" s="87"/>
      <c r="AA26" s="87"/>
      <c r="AB26" s="87" t="s">
        <v>25</v>
      </c>
      <c r="AC26" s="87"/>
      <c r="AD26" s="35" t="s">
        <v>255</v>
      </c>
      <c r="AE26" s="74" t="s">
        <v>0</v>
      </c>
    </row>
    <row r="27" spans="1:31" ht="63.75" x14ac:dyDescent="0.3">
      <c r="A27" s="269"/>
      <c r="B27" s="269"/>
      <c r="C27" s="211"/>
      <c r="D27" s="267"/>
      <c r="E27" s="211"/>
      <c r="F27" s="211"/>
      <c r="G27" s="45" t="s">
        <v>115</v>
      </c>
      <c r="H27" s="45" t="s">
        <v>210</v>
      </c>
      <c r="I27" s="46" t="s">
        <v>472</v>
      </c>
      <c r="J27" s="46" t="s">
        <v>508</v>
      </c>
      <c r="K27" s="46" t="s">
        <v>524</v>
      </c>
      <c r="L27" s="46" t="s">
        <v>533</v>
      </c>
      <c r="M27" s="46">
        <v>4</v>
      </c>
      <c r="N27" s="46">
        <v>2</v>
      </c>
      <c r="O27" s="73">
        <f t="shared" si="0"/>
        <v>8</v>
      </c>
      <c r="P27" s="73" t="str">
        <f t="shared" si="1"/>
        <v>MEDIO</v>
      </c>
      <c r="Q27" s="100">
        <v>25</v>
      </c>
      <c r="R27" s="73">
        <f t="shared" si="2"/>
        <v>200</v>
      </c>
      <c r="S27" s="73" t="str">
        <f t="shared" si="3"/>
        <v>II</v>
      </c>
      <c r="T27" s="87" t="str">
        <f t="shared" si="4"/>
        <v>ACEPTABLE CON CONTROL ESPECIFICO</v>
      </c>
      <c r="U27" s="73">
        <v>24</v>
      </c>
      <c r="V27" s="73"/>
      <c r="W27" s="73" t="s">
        <v>598</v>
      </c>
      <c r="X27" s="102" t="s">
        <v>588</v>
      </c>
      <c r="Y27" s="87"/>
      <c r="Z27" s="87"/>
      <c r="AA27" s="87"/>
      <c r="AB27" s="87" t="s">
        <v>25</v>
      </c>
      <c r="AC27" s="87"/>
      <c r="AD27" s="45" t="s">
        <v>233</v>
      </c>
      <c r="AE27" s="74" t="s">
        <v>0</v>
      </c>
    </row>
    <row r="28" spans="1:31" ht="40.5" x14ac:dyDescent="0.3">
      <c r="A28" s="269"/>
      <c r="B28" s="269"/>
      <c r="C28" s="211"/>
      <c r="D28" s="227"/>
      <c r="E28" s="211"/>
      <c r="F28" s="211"/>
      <c r="G28" s="45" t="s">
        <v>254</v>
      </c>
      <c r="H28" s="47" t="s">
        <v>196</v>
      </c>
      <c r="I28" s="85" t="s">
        <v>195</v>
      </c>
      <c r="J28" s="85" t="s">
        <v>508</v>
      </c>
      <c r="K28" s="85" t="s">
        <v>525</v>
      </c>
      <c r="L28" s="85" t="s">
        <v>508</v>
      </c>
      <c r="M28" s="46">
        <v>2</v>
      </c>
      <c r="N28" s="46">
        <v>2</v>
      </c>
      <c r="O28" s="73">
        <f t="shared" si="0"/>
        <v>4</v>
      </c>
      <c r="P28" s="73" t="str">
        <f t="shared" si="1"/>
        <v>BAJO</v>
      </c>
      <c r="Q28" s="100">
        <v>10</v>
      </c>
      <c r="R28" s="73">
        <f t="shared" si="2"/>
        <v>40</v>
      </c>
      <c r="S28" s="73" t="str">
        <f t="shared" si="3"/>
        <v>III</v>
      </c>
      <c r="T28" s="87" t="str">
        <f t="shared" si="4"/>
        <v>MEJORABLE</v>
      </c>
      <c r="U28" s="73">
        <v>24</v>
      </c>
      <c r="V28" s="73"/>
      <c r="W28" s="73" t="s">
        <v>603</v>
      </c>
      <c r="X28" s="102" t="s">
        <v>588</v>
      </c>
      <c r="Y28" s="87"/>
      <c r="Z28" s="87"/>
      <c r="AA28" s="87"/>
      <c r="AB28" s="87" t="s">
        <v>25</v>
      </c>
      <c r="AC28" s="87"/>
      <c r="AD28" s="49" t="s">
        <v>192</v>
      </c>
      <c r="AE28" s="74" t="s">
        <v>0</v>
      </c>
    </row>
    <row r="29" spans="1:31" ht="36" customHeight="1" x14ac:dyDescent="0.3">
      <c r="A29" s="269"/>
      <c r="B29" s="269"/>
      <c r="C29" s="211" t="s">
        <v>253</v>
      </c>
      <c r="D29" s="226" t="s">
        <v>546</v>
      </c>
      <c r="E29" s="211" t="s">
        <v>2</v>
      </c>
      <c r="F29" s="211"/>
      <c r="G29" s="45" t="s">
        <v>163</v>
      </c>
      <c r="H29" s="47" t="s">
        <v>252</v>
      </c>
      <c r="I29" s="46" t="s">
        <v>251</v>
      </c>
      <c r="J29" s="46" t="s">
        <v>508</v>
      </c>
      <c r="K29" s="46" t="s">
        <v>526</v>
      </c>
      <c r="L29" s="46" t="s">
        <v>555</v>
      </c>
      <c r="M29" s="46">
        <v>2</v>
      </c>
      <c r="N29" s="46">
        <v>2</v>
      </c>
      <c r="O29" s="73">
        <f t="shared" si="0"/>
        <v>4</v>
      </c>
      <c r="P29" s="73" t="str">
        <f t="shared" si="1"/>
        <v>BAJO</v>
      </c>
      <c r="Q29" s="100">
        <v>10</v>
      </c>
      <c r="R29" s="73">
        <f t="shared" si="2"/>
        <v>40</v>
      </c>
      <c r="S29" s="73" t="str">
        <f t="shared" si="3"/>
        <v>III</v>
      </c>
      <c r="T29" s="87" t="str">
        <f t="shared" si="4"/>
        <v>MEJORABLE</v>
      </c>
      <c r="U29" s="73">
        <v>24</v>
      </c>
      <c r="V29" s="73"/>
      <c r="W29" s="73" t="s">
        <v>604</v>
      </c>
      <c r="X29" s="102" t="s">
        <v>588</v>
      </c>
      <c r="Y29" s="87"/>
      <c r="Z29" s="87"/>
      <c r="AA29" s="87"/>
      <c r="AB29" s="87" t="s">
        <v>25</v>
      </c>
      <c r="AC29" s="87"/>
      <c r="AD29" s="45" t="s">
        <v>187</v>
      </c>
      <c r="AE29" s="74" t="s">
        <v>0</v>
      </c>
    </row>
    <row r="30" spans="1:31" ht="40.5" x14ac:dyDescent="0.3">
      <c r="A30" s="269"/>
      <c r="B30" s="269"/>
      <c r="C30" s="211"/>
      <c r="D30" s="267"/>
      <c r="E30" s="211"/>
      <c r="F30" s="211"/>
      <c r="G30" s="42" t="s">
        <v>143</v>
      </c>
      <c r="H30" s="42" t="s">
        <v>249</v>
      </c>
      <c r="I30" s="84" t="s">
        <v>248</v>
      </c>
      <c r="J30" s="84" t="s">
        <v>513</v>
      </c>
      <c r="K30" s="84" t="s">
        <v>516</v>
      </c>
      <c r="L30" s="84" t="s">
        <v>527</v>
      </c>
      <c r="M30" s="73">
        <v>2</v>
      </c>
      <c r="N30" s="73">
        <v>2</v>
      </c>
      <c r="O30" s="73">
        <f t="shared" si="0"/>
        <v>4</v>
      </c>
      <c r="P30" s="73" t="str">
        <f t="shared" si="1"/>
        <v>BAJO</v>
      </c>
      <c r="Q30" s="100">
        <v>10</v>
      </c>
      <c r="R30" s="73">
        <f t="shared" si="2"/>
        <v>40</v>
      </c>
      <c r="S30" s="73" t="str">
        <f t="shared" si="3"/>
        <v>III</v>
      </c>
      <c r="T30" s="87" t="str">
        <f t="shared" si="4"/>
        <v>MEJORABLE</v>
      </c>
      <c r="U30" s="73">
        <v>24</v>
      </c>
      <c r="V30" s="73"/>
      <c r="W30" s="73" t="s">
        <v>605</v>
      </c>
      <c r="X30" s="102" t="s">
        <v>588</v>
      </c>
      <c r="Y30" s="87"/>
      <c r="Z30" s="87"/>
      <c r="AA30" s="87"/>
      <c r="AB30" s="87"/>
      <c r="AC30" s="87" t="s">
        <v>25</v>
      </c>
      <c r="AD30" s="35" t="s">
        <v>246</v>
      </c>
      <c r="AE30" s="74" t="s">
        <v>0</v>
      </c>
    </row>
    <row r="31" spans="1:31" ht="40.5" x14ac:dyDescent="0.3">
      <c r="A31" s="269"/>
      <c r="B31" s="269"/>
      <c r="C31" s="211"/>
      <c r="D31" s="227"/>
      <c r="E31" s="211"/>
      <c r="F31" s="211"/>
      <c r="G31" s="42" t="s">
        <v>167</v>
      </c>
      <c r="H31" s="42" t="s">
        <v>245</v>
      </c>
      <c r="I31" s="84" t="s">
        <v>244</v>
      </c>
      <c r="J31" s="84" t="s">
        <v>513</v>
      </c>
      <c r="K31" s="84" t="s">
        <v>528</v>
      </c>
      <c r="L31" s="84" t="s">
        <v>508</v>
      </c>
      <c r="M31" s="73">
        <v>2</v>
      </c>
      <c r="N31" s="73">
        <v>2</v>
      </c>
      <c r="O31" s="73">
        <f t="shared" si="0"/>
        <v>4</v>
      </c>
      <c r="P31" s="73" t="str">
        <f t="shared" si="1"/>
        <v>BAJO</v>
      </c>
      <c r="Q31" s="100">
        <v>10</v>
      </c>
      <c r="R31" s="73">
        <f t="shared" si="2"/>
        <v>40</v>
      </c>
      <c r="S31" s="73" t="str">
        <f t="shared" si="3"/>
        <v>III</v>
      </c>
      <c r="T31" s="87" t="str">
        <f t="shared" si="4"/>
        <v>MEJORABLE</v>
      </c>
      <c r="U31" s="73">
        <v>24</v>
      </c>
      <c r="V31" s="73"/>
      <c r="W31" s="73" t="s">
        <v>606</v>
      </c>
      <c r="X31" s="102" t="s">
        <v>588</v>
      </c>
      <c r="Y31" s="87"/>
      <c r="Z31" s="87"/>
      <c r="AA31" s="87"/>
      <c r="AB31" s="87" t="s">
        <v>25</v>
      </c>
      <c r="AC31" s="87"/>
      <c r="AD31" s="35" t="s">
        <v>242</v>
      </c>
      <c r="AE31" s="74" t="s">
        <v>0</v>
      </c>
    </row>
    <row r="32" spans="1:31" ht="54" x14ac:dyDescent="0.3">
      <c r="A32" s="269"/>
      <c r="B32" s="269"/>
      <c r="C32" s="266" t="s">
        <v>239</v>
      </c>
      <c r="D32" s="257" t="s">
        <v>548</v>
      </c>
      <c r="E32" s="211" t="s">
        <v>2</v>
      </c>
      <c r="F32" s="211"/>
      <c r="G32" s="42" t="s">
        <v>86</v>
      </c>
      <c r="H32" s="42" t="s">
        <v>238</v>
      </c>
      <c r="I32" s="84" t="s">
        <v>237</v>
      </c>
      <c r="J32" s="84" t="s">
        <v>508</v>
      </c>
      <c r="K32" s="84" t="s">
        <v>530</v>
      </c>
      <c r="L32" s="84" t="s">
        <v>509</v>
      </c>
      <c r="M32" s="73">
        <v>2</v>
      </c>
      <c r="N32" s="73">
        <v>2</v>
      </c>
      <c r="O32" s="73">
        <f t="shared" si="0"/>
        <v>4</v>
      </c>
      <c r="P32" s="73" t="str">
        <f t="shared" si="1"/>
        <v>BAJO</v>
      </c>
      <c r="Q32" s="100">
        <v>10</v>
      </c>
      <c r="R32" s="73">
        <f t="shared" si="2"/>
        <v>40</v>
      </c>
      <c r="S32" s="73" t="str">
        <f t="shared" si="3"/>
        <v>III</v>
      </c>
      <c r="T32" s="87" t="str">
        <f t="shared" si="4"/>
        <v>MEJORABLE</v>
      </c>
      <c r="U32" s="73">
        <v>4</v>
      </c>
      <c r="V32" s="73"/>
      <c r="W32" s="73" t="s">
        <v>623</v>
      </c>
      <c r="X32" s="102" t="s">
        <v>588</v>
      </c>
      <c r="Y32" s="87"/>
      <c r="Z32" s="87"/>
      <c r="AA32" s="87"/>
      <c r="AB32" s="87" t="s">
        <v>25</v>
      </c>
      <c r="AC32" s="87"/>
      <c r="AD32" s="35" t="s">
        <v>629</v>
      </c>
      <c r="AE32" s="74" t="s">
        <v>0</v>
      </c>
    </row>
    <row r="33" spans="1:31" ht="63.75" x14ac:dyDescent="0.3">
      <c r="A33" s="269"/>
      <c r="B33" s="269"/>
      <c r="C33" s="266"/>
      <c r="D33" s="258"/>
      <c r="E33" s="211"/>
      <c r="F33" s="211"/>
      <c r="G33" s="45" t="s">
        <v>115</v>
      </c>
      <c r="H33" s="45" t="s">
        <v>210</v>
      </c>
      <c r="I33" s="46" t="s">
        <v>471</v>
      </c>
      <c r="J33" s="46" t="s">
        <v>508</v>
      </c>
      <c r="K33" s="46" t="s">
        <v>524</v>
      </c>
      <c r="L33" s="46" t="s">
        <v>533</v>
      </c>
      <c r="M33" s="46">
        <v>4</v>
      </c>
      <c r="N33" s="46">
        <v>2</v>
      </c>
      <c r="O33" s="73">
        <f t="shared" si="0"/>
        <v>8</v>
      </c>
      <c r="P33" s="73" t="str">
        <f t="shared" si="1"/>
        <v>MEDIO</v>
      </c>
      <c r="Q33" s="100">
        <v>25</v>
      </c>
      <c r="R33" s="73">
        <f t="shared" si="2"/>
        <v>200</v>
      </c>
      <c r="S33" s="73" t="str">
        <f t="shared" si="3"/>
        <v>II</v>
      </c>
      <c r="T33" s="87" t="str">
        <f t="shared" si="4"/>
        <v>ACEPTABLE CON CONTROL ESPECIFICO</v>
      </c>
      <c r="U33" s="73">
        <v>4</v>
      </c>
      <c r="V33" s="73"/>
      <c r="W33" s="108" t="s">
        <v>598</v>
      </c>
      <c r="X33" s="102" t="s">
        <v>588</v>
      </c>
      <c r="Y33" s="87"/>
      <c r="Z33" s="87"/>
      <c r="AA33" s="87"/>
      <c r="AB33" s="87" t="s">
        <v>25</v>
      </c>
      <c r="AC33" s="87"/>
      <c r="AD33" s="45" t="s">
        <v>233</v>
      </c>
      <c r="AE33" s="74" t="s">
        <v>0</v>
      </c>
    </row>
    <row r="34" spans="1:31" ht="63.75" customHeight="1" x14ac:dyDescent="0.3">
      <c r="A34" s="269"/>
      <c r="B34" s="269"/>
      <c r="C34" s="211" t="s">
        <v>223</v>
      </c>
      <c r="D34" s="226" t="s">
        <v>549</v>
      </c>
      <c r="E34" s="211" t="s">
        <v>2</v>
      </c>
      <c r="F34" s="211"/>
      <c r="G34" s="50" t="s">
        <v>128</v>
      </c>
      <c r="H34" s="35" t="s">
        <v>222</v>
      </c>
      <c r="I34" s="73" t="s">
        <v>21</v>
      </c>
      <c r="J34" s="90" t="s">
        <v>508</v>
      </c>
      <c r="K34" s="90" t="s">
        <v>507</v>
      </c>
      <c r="L34" s="90" t="s">
        <v>532</v>
      </c>
      <c r="M34" s="73">
        <v>2</v>
      </c>
      <c r="N34" s="73">
        <v>2</v>
      </c>
      <c r="O34" s="73">
        <f t="shared" si="0"/>
        <v>4</v>
      </c>
      <c r="P34" s="73" t="str">
        <f t="shared" si="1"/>
        <v>BAJO</v>
      </c>
      <c r="Q34" s="100">
        <v>10</v>
      </c>
      <c r="R34" s="73">
        <f t="shared" si="2"/>
        <v>40</v>
      </c>
      <c r="S34" s="73" t="str">
        <f t="shared" si="3"/>
        <v>III</v>
      </c>
      <c r="T34" s="87" t="str">
        <f t="shared" si="4"/>
        <v>MEJORABLE</v>
      </c>
      <c r="U34" s="73">
        <v>24</v>
      </c>
      <c r="V34" s="73"/>
      <c r="W34" s="108" t="s">
        <v>592</v>
      </c>
      <c r="X34" s="102" t="s">
        <v>588</v>
      </c>
      <c r="Y34" s="74"/>
      <c r="Z34" s="74"/>
      <c r="AA34" s="74" t="s">
        <v>2</v>
      </c>
      <c r="AB34" s="74" t="s">
        <v>2</v>
      </c>
      <c r="AC34" s="74"/>
      <c r="AD34" s="35" t="s">
        <v>221</v>
      </c>
      <c r="AE34" s="74" t="s">
        <v>0</v>
      </c>
    </row>
    <row r="35" spans="1:31" ht="39" customHeight="1" x14ac:dyDescent="0.3">
      <c r="A35" s="269"/>
      <c r="B35" s="269"/>
      <c r="C35" s="211"/>
      <c r="D35" s="227"/>
      <c r="E35" s="211"/>
      <c r="F35" s="211"/>
      <c r="G35" s="50" t="s">
        <v>69</v>
      </c>
      <c r="H35" s="35" t="s">
        <v>580</v>
      </c>
      <c r="I35" s="73" t="s">
        <v>219</v>
      </c>
      <c r="J35" s="73" t="s">
        <v>508</v>
      </c>
      <c r="K35" s="73" t="s">
        <v>513</v>
      </c>
      <c r="L35" s="73" t="s">
        <v>614</v>
      </c>
      <c r="M35" s="73">
        <v>2</v>
      </c>
      <c r="N35" s="73">
        <v>2</v>
      </c>
      <c r="O35" s="73">
        <f t="shared" si="0"/>
        <v>4</v>
      </c>
      <c r="P35" s="73" t="str">
        <f t="shared" si="1"/>
        <v>BAJO</v>
      </c>
      <c r="Q35" s="100">
        <v>10</v>
      </c>
      <c r="R35" s="73">
        <f t="shared" si="2"/>
        <v>40</v>
      </c>
      <c r="S35" s="73" t="str">
        <f t="shared" si="3"/>
        <v>III</v>
      </c>
      <c r="T35" s="87" t="str">
        <f t="shared" si="4"/>
        <v>MEJORABLE</v>
      </c>
      <c r="U35" s="73">
        <v>24</v>
      </c>
      <c r="V35" s="73"/>
      <c r="W35" s="73" t="s">
        <v>615</v>
      </c>
      <c r="X35" s="102" t="s">
        <v>588</v>
      </c>
      <c r="Y35" s="87"/>
      <c r="Z35" s="87"/>
      <c r="AA35" s="87"/>
      <c r="AB35" s="87" t="s">
        <v>25</v>
      </c>
      <c r="AC35" s="87"/>
      <c r="AD35" s="35" t="s">
        <v>218</v>
      </c>
      <c r="AE35" s="74" t="s">
        <v>0</v>
      </c>
    </row>
    <row r="36" spans="1:31" ht="114.75" customHeight="1" x14ac:dyDescent="0.3">
      <c r="A36" s="269"/>
      <c r="B36" s="269"/>
      <c r="C36" s="73" t="s">
        <v>217</v>
      </c>
      <c r="D36" s="73" t="s">
        <v>550</v>
      </c>
      <c r="E36" s="73" t="s">
        <v>2</v>
      </c>
      <c r="F36" s="73"/>
      <c r="G36" s="50" t="s">
        <v>163</v>
      </c>
      <c r="H36" s="35" t="s">
        <v>216</v>
      </c>
      <c r="I36" s="73" t="s">
        <v>215</v>
      </c>
      <c r="J36" s="73" t="s">
        <v>508</v>
      </c>
      <c r="K36" s="73" t="s">
        <v>534</v>
      </c>
      <c r="L36" s="73" t="s">
        <v>535</v>
      </c>
      <c r="M36" s="73">
        <v>2</v>
      </c>
      <c r="N36" s="73">
        <v>2</v>
      </c>
      <c r="O36" s="73">
        <f t="shared" si="0"/>
        <v>4</v>
      </c>
      <c r="P36" s="73" t="str">
        <f t="shared" si="1"/>
        <v>BAJO</v>
      </c>
      <c r="Q36" s="100">
        <v>10</v>
      </c>
      <c r="R36" s="73">
        <f t="shared" si="2"/>
        <v>40</v>
      </c>
      <c r="S36" s="73" t="str">
        <f t="shared" si="3"/>
        <v>III</v>
      </c>
      <c r="T36" s="87" t="str">
        <f t="shared" si="4"/>
        <v>MEJORABLE</v>
      </c>
      <c r="U36" s="73">
        <v>4</v>
      </c>
      <c r="V36" s="73"/>
      <c r="W36" s="73" t="s">
        <v>612</v>
      </c>
      <c r="X36" s="102" t="s">
        <v>588</v>
      </c>
      <c r="Y36" s="87"/>
      <c r="Z36" s="87"/>
      <c r="AA36" s="87"/>
      <c r="AB36" s="87" t="s">
        <v>25</v>
      </c>
      <c r="AC36" s="87"/>
      <c r="AD36" s="35" t="s">
        <v>213</v>
      </c>
      <c r="AE36" s="74" t="s">
        <v>0</v>
      </c>
    </row>
    <row r="37" spans="1:31" ht="42.75" customHeight="1" x14ac:dyDescent="0.3">
      <c r="A37" s="269"/>
      <c r="B37" s="269"/>
      <c r="C37" s="266" t="s">
        <v>212</v>
      </c>
      <c r="D37" s="257" t="s">
        <v>551</v>
      </c>
      <c r="E37" s="211" t="s">
        <v>2</v>
      </c>
      <c r="F37" s="226"/>
      <c r="G37" s="50" t="s">
        <v>69</v>
      </c>
      <c r="H37" s="35" t="s">
        <v>156</v>
      </c>
      <c r="I37" s="73" t="s">
        <v>155</v>
      </c>
      <c r="J37" s="73" t="s">
        <v>508</v>
      </c>
      <c r="K37" s="73" t="s">
        <v>513</v>
      </c>
      <c r="L37" s="73" t="s">
        <v>536</v>
      </c>
      <c r="M37" s="73">
        <v>2</v>
      </c>
      <c r="N37" s="73">
        <v>3</v>
      </c>
      <c r="O37" s="73">
        <f t="shared" si="0"/>
        <v>6</v>
      </c>
      <c r="P37" s="73" t="str">
        <f t="shared" si="1"/>
        <v>MEDIO</v>
      </c>
      <c r="Q37" s="100">
        <v>10</v>
      </c>
      <c r="R37" s="73">
        <f t="shared" si="2"/>
        <v>60</v>
      </c>
      <c r="S37" s="73" t="str">
        <f t="shared" si="3"/>
        <v>III</v>
      </c>
      <c r="T37" s="87" t="str">
        <f t="shared" si="4"/>
        <v>MEJORABLE</v>
      </c>
      <c r="U37" s="73">
        <v>24</v>
      </c>
      <c r="V37" s="73"/>
      <c r="W37" s="73" t="s">
        <v>613</v>
      </c>
      <c r="X37" s="102" t="s">
        <v>588</v>
      </c>
      <c r="Y37" s="87"/>
      <c r="Z37" s="87"/>
      <c r="AA37" s="87"/>
      <c r="AB37" s="87" t="s">
        <v>25</v>
      </c>
      <c r="AC37" s="87"/>
      <c r="AD37" s="35" t="s">
        <v>630</v>
      </c>
      <c r="AE37" s="74" t="s">
        <v>0</v>
      </c>
    </row>
    <row r="38" spans="1:31" ht="51" customHeight="1" x14ac:dyDescent="0.3">
      <c r="A38" s="269"/>
      <c r="B38" s="269"/>
      <c r="C38" s="266"/>
      <c r="D38" s="259"/>
      <c r="E38" s="211"/>
      <c r="F38" s="267"/>
      <c r="G38" s="42" t="s">
        <v>143</v>
      </c>
      <c r="H38" s="42" t="s">
        <v>181</v>
      </c>
      <c r="I38" s="84" t="s">
        <v>141</v>
      </c>
      <c r="J38" s="91" t="s">
        <v>508</v>
      </c>
      <c r="K38" s="96" t="s">
        <v>508</v>
      </c>
      <c r="L38" s="96" t="s">
        <v>576</v>
      </c>
      <c r="M38" s="73">
        <v>4</v>
      </c>
      <c r="N38" s="73">
        <v>2</v>
      </c>
      <c r="O38" s="73">
        <f t="shared" si="0"/>
        <v>8</v>
      </c>
      <c r="P38" s="73" t="str">
        <f t="shared" si="1"/>
        <v>MEDIO</v>
      </c>
      <c r="Q38" s="100">
        <v>10</v>
      </c>
      <c r="R38" s="73">
        <f t="shared" si="2"/>
        <v>80</v>
      </c>
      <c r="S38" s="73" t="str">
        <f t="shared" si="3"/>
        <v>III</v>
      </c>
      <c r="T38" s="87" t="str">
        <f t="shared" si="4"/>
        <v>MEJORABLE</v>
      </c>
      <c r="U38" s="73">
        <v>24</v>
      </c>
      <c r="V38" s="73"/>
      <c r="W38" s="73" t="s">
        <v>605</v>
      </c>
      <c r="X38" s="102" t="s">
        <v>588</v>
      </c>
      <c r="Y38" s="87"/>
      <c r="Z38" s="87"/>
      <c r="AA38" s="87"/>
      <c r="AB38" s="87" t="s">
        <v>25</v>
      </c>
      <c r="AC38" s="87"/>
      <c r="AD38" s="35" t="s">
        <v>179</v>
      </c>
      <c r="AE38" s="74" t="s">
        <v>0</v>
      </c>
    </row>
    <row r="39" spans="1:31" ht="39" customHeight="1" x14ac:dyDescent="0.3">
      <c r="A39" s="269"/>
      <c r="B39" s="269"/>
      <c r="C39" s="266"/>
      <c r="D39" s="259"/>
      <c r="E39" s="211"/>
      <c r="F39" s="267"/>
      <c r="G39" s="45" t="s">
        <v>115</v>
      </c>
      <c r="H39" s="45" t="s">
        <v>210</v>
      </c>
      <c r="I39" s="46" t="s">
        <v>472</v>
      </c>
      <c r="J39" s="46" t="s">
        <v>508</v>
      </c>
      <c r="K39" s="46" t="s">
        <v>524</v>
      </c>
      <c r="L39" s="46" t="s">
        <v>533</v>
      </c>
      <c r="M39" s="46">
        <v>4</v>
      </c>
      <c r="N39" s="46">
        <v>2</v>
      </c>
      <c r="O39" s="73">
        <f t="shared" si="0"/>
        <v>8</v>
      </c>
      <c r="P39" s="73" t="str">
        <f t="shared" si="1"/>
        <v>MEDIO</v>
      </c>
      <c r="Q39" s="100">
        <v>25</v>
      </c>
      <c r="R39" s="73">
        <f t="shared" si="2"/>
        <v>200</v>
      </c>
      <c r="S39" s="73" t="str">
        <f t="shared" si="3"/>
        <v>II</v>
      </c>
      <c r="T39" s="87" t="str">
        <f t="shared" si="4"/>
        <v>ACEPTABLE CON CONTROL ESPECIFICO</v>
      </c>
      <c r="U39" s="73">
        <v>24</v>
      </c>
      <c r="V39" s="73"/>
      <c r="W39" s="108" t="s">
        <v>598</v>
      </c>
      <c r="X39" s="102" t="s">
        <v>588</v>
      </c>
      <c r="Y39" s="87"/>
      <c r="Z39" s="87"/>
      <c r="AA39" s="87"/>
      <c r="AB39" s="87" t="s">
        <v>25</v>
      </c>
      <c r="AC39" s="87"/>
      <c r="AD39" s="45" t="s">
        <v>207</v>
      </c>
      <c r="AE39" s="74" t="s">
        <v>0</v>
      </c>
    </row>
    <row r="40" spans="1:31" ht="71.25" customHeight="1" x14ac:dyDescent="0.3">
      <c r="A40" s="269"/>
      <c r="B40" s="269"/>
      <c r="C40" s="266"/>
      <c r="D40" s="259"/>
      <c r="E40" s="211"/>
      <c r="F40" s="267"/>
      <c r="G40" s="50" t="s">
        <v>69</v>
      </c>
      <c r="H40" s="45" t="s">
        <v>186</v>
      </c>
      <c r="I40" s="73" t="s">
        <v>158</v>
      </c>
      <c r="J40" s="73" t="s">
        <v>513</v>
      </c>
      <c r="K40" s="73" t="s">
        <v>513</v>
      </c>
      <c r="L40" s="84" t="s">
        <v>509</v>
      </c>
      <c r="M40" s="73">
        <v>4</v>
      </c>
      <c r="N40" s="73">
        <v>2</v>
      </c>
      <c r="O40" s="73">
        <f t="shared" si="0"/>
        <v>8</v>
      </c>
      <c r="P40" s="73" t="str">
        <f t="shared" si="1"/>
        <v>MEDIO</v>
      </c>
      <c r="Q40" s="100">
        <v>10</v>
      </c>
      <c r="R40" s="73">
        <f t="shared" si="2"/>
        <v>80</v>
      </c>
      <c r="S40" s="73" t="str">
        <f t="shared" si="3"/>
        <v>III</v>
      </c>
      <c r="T40" s="87" t="str">
        <f t="shared" si="4"/>
        <v>MEJORABLE</v>
      </c>
      <c r="U40" s="73">
        <v>24</v>
      </c>
      <c r="V40" s="73"/>
      <c r="W40" s="73" t="s">
        <v>611</v>
      </c>
      <c r="X40" s="102" t="s">
        <v>588</v>
      </c>
      <c r="Y40" s="89"/>
      <c r="Z40" s="89"/>
      <c r="AA40" s="89"/>
      <c r="AB40" s="87" t="s">
        <v>25</v>
      </c>
      <c r="AC40" s="74"/>
      <c r="AD40" s="35" t="s">
        <v>185</v>
      </c>
      <c r="AE40" s="74" t="s">
        <v>0</v>
      </c>
    </row>
    <row r="41" spans="1:31" ht="81" x14ac:dyDescent="0.3">
      <c r="A41" s="269"/>
      <c r="B41" s="269"/>
      <c r="C41" s="266"/>
      <c r="D41" s="259"/>
      <c r="E41" s="211"/>
      <c r="F41" s="267"/>
      <c r="G41" s="38" t="s">
        <v>154</v>
      </c>
      <c r="H41" s="38" t="s">
        <v>206</v>
      </c>
      <c r="I41" s="84" t="s">
        <v>152</v>
      </c>
      <c r="J41" s="84" t="s">
        <v>513</v>
      </c>
      <c r="K41" s="84" t="s">
        <v>513</v>
      </c>
      <c r="L41" s="84" t="s">
        <v>509</v>
      </c>
      <c r="M41" s="88">
        <v>2</v>
      </c>
      <c r="N41" s="73">
        <v>2</v>
      </c>
      <c r="O41" s="73">
        <f t="shared" si="0"/>
        <v>4</v>
      </c>
      <c r="P41" s="73" t="str">
        <f t="shared" si="1"/>
        <v>BAJO</v>
      </c>
      <c r="Q41" s="100">
        <v>10</v>
      </c>
      <c r="R41" s="73">
        <f t="shared" si="2"/>
        <v>40</v>
      </c>
      <c r="S41" s="73" t="str">
        <f t="shared" si="3"/>
        <v>III</v>
      </c>
      <c r="T41" s="87" t="str">
        <f t="shared" si="4"/>
        <v>MEJORABLE</v>
      </c>
      <c r="U41" s="73">
        <v>24</v>
      </c>
      <c r="V41" s="73"/>
      <c r="W41" s="73" t="s">
        <v>599</v>
      </c>
      <c r="X41" s="102" t="s">
        <v>588</v>
      </c>
      <c r="Y41" s="87"/>
      <c r="Z41" s="87"/>
      <c r="AA41" s="87"/>
      <c r="AB41" s="87" t="s">
        <v>25</v>
      </c>
      <c r="AC41" s="87"/>
      <c r="AD41" s="35" t="s">
        <v>42</v>
      </c>
      <c r="AE41" s="74" t="s">
        <v>0</v>
      </c>
    </row>
    <row r="42" spans="1:31" ht="63.75" x14ac:dyDescent="0.3">
      <c r="A42" s="269"/>
      <c r="B42" s="269"/>
      <c r="C42" s="266"/>
      <c r="D42" s="259"/>
      <c r="E42" s="211"/>
      <c r="F42" s="267"/>
      <c r="G42" s="42" t="s">
        <v>167</v>
      </c>
      <c r="H42" s="42" t="s">
        <v>205</v>
      </c>
      <c r="I42" s="84" t="s">
        <v>473</v>
      </c>
      <c r="J42" s="84" t="s">
        <v>513</v>
      </c>
      <c r="K42" s="84" t="s">
        <v>513</v>
      </c>
      <c r="L42" s="84" t="s">
        <v>537</v>
      </c>
      <c r="M42" s="73">
        <v>4</v>
      </c>
      <c r="N42" s="73">
        <v>2</v>
      </c>
      <c r="O42" s="73">
        <f t="shared" si="0"/>
        <v>8</v>
      </c>
      <c r="P42" s="73" t="str">
        <f t="shared" si="1"/>
        <v>MEDIO</v>
      </c>
      <c r="Q42" s="100">
        <v>60</v>
      </c>
      <c r="R42" s="73">
        <f t="shared" si="2"/>
        <v>480</v>
      </c>
      <c r="S42" s="73" t="str">
        <f t="shared" si="3"/>
        <v>II</v>
      </c>
      <c r="T42" s="87" t="str">
        <f t="shared" si="4"/>
        <v>ACEPTABLE CON CONTROL ESPECIFICO</v>
      </c>
      <c r="U42" s="73">
        <v>24</v>
      </c>
      <c r="V42" s="73"/>
      <c r="W42" s="73" t="s">
        <v>606</v>
      </c>
      <c r="X42" s="102" t="s">
        <v>588</v>
      </c>
      <c r="Y42" s="87"/>
      <c r="Z42" s="87"/>
      <c r="AA42" s="87"/>
      <c r="AB42" s="87" t="s">
        <v>25</v>
      </c>
      <c r="AC42" s="87"/>
      <c r="AD42" s="35" t="s">
        <v>203</v>
      </c>
      <c r="AE42" s="74" t="s">
        <v>0</v>
      </c>
    </row>
    <row r="43" spans="1:31" ht="40.5" x14ac:dyDescent="0.3">
      <c r="A43" s="269"/>
      <c r="B43" s="269"/>
      <c r="C43" s="266"/>
      <c r="D43" s="259"/>
      <c r="E43" s="211"/>
      <c r="F43" s="267"/>
      <c r="G43" s="42" t="s">
        <v>86</v>
      </c>
      <c r="H43" s="42" t="s">
        <v>202</v>
      </c>
      <c r="I43" s="84" t="s">
        <v>201</v>
      </c>
      <c r="J43" s="84" t="s">
        <v>513</v>
      </c>
      <c r="K43" s="84" t="s">
        <v>513</v>
      </c>
      <c r="L43" s="84" t="s">
        <v>509</v>
      </c>
      <c r="M43" s="73">
        <v>2</v>
      </c>
      <c r="N43" s="73">
        <v>2</v>
      </c>
      <c r="O43" s="73">
        <f t="shared" si="0"/>
        <v>4</v>
      </c>
      <c r="P43" s="73" t="str">
        <f t="shared" si="1"/>
        <v>BAJO</v>
      </c>
      <c r="Q43" s="100">
        <v>10</v>
      </c>
      <c r="R43" s="73">
        <f t="shared" si="2"/>
        <v>40</v>
      </c>
      <c r="S43" s="73" t="str">
        <f t="shared" si="3"/>
        <v>III</v>
      </c>
      <c r="T43" s="87" t="str">
        <f t="shared" si="4"/>
        <v>MEJORABLE</v>
      </c>
      <c r="U43" s="73">
        <v>24</v>
      </c>
      <c r="V43" s="73"/>
      <c r="W43" s="108" t="s">
        <v>624</v>
      </c>
      <c r="X43" s="102" t="s">
        <v>588</v>
      </c>
      <c r="Y43" s="87"/>
      <c r="Z43" s="87"/>
      <c r="AA43" s="87"/>
      <c r="AB43" s="87"/>
      <c r="AC43" s="87"/>
      <c r="AD43" s="35" t="s">
        <v>134</v>
      </c>
      <c r="AE43" s="74" t="s">
        <v>0</v>
      </c>
    </row>
    <row r="44" spans="1:31" ht="40.5" x14ac:dyDescent="0.3">
      <c r="A44" s="269"/>
      <c r="B44" s="269"/>
      <c r="C44" s="266"/>
      <c r="D44" s="259"/>
      <c r="E44" s="211"/>
      <c r="F44" s="267"/>
      <c r="G44" s="42" t="s">
        <v>173</v>
      </c>
      <c r="H44" s="42" t="s">
        <v>172</v>
      </c>
      <c r="I44" s="84" t="s">
        <v>120</v>
      </c>
      <c r="J44" s="84" t="s">
        <v>522</v>
      </c>
      <c r="K44" s="84" t="s">
        <v>538</v>
      </c>
      <c r="L44" s="84" t="s">
        <v>508</v>
      </c>
      <c r="M44" s="73">
        <v>6</v>
      </c>
      <c r="N44" s="73">
        <v>4</v>
      </c>
      <c r="O44" s="73">
        <f t="shared" si="0"/>
        <v>24</v>
      </c>
      <c r="P44" s="73" t="str">
        <f t="shared" si="1"/>
        <v>MUY ALTO</v>
      </c>
      <c r="Q44" s="100">
        <v>60</v>
      </c>
      <c r="R44" s="73">
        <f t="shared" si="2"/>
        <v>1440</v>
      </c>
      <c r="S44" s="73" t="str">
        <f t="shared" si="3"/>
        <v>I</v>
      </c>
      <c r="T44" s="87" t="str">
        <f t="shared" si="4"/>
        <v>NO ACEPTABLE</v>
      </c>
      <c r="U44" s="73">
        <v>24</v>
      </c>
      <c r="V44" s="73"/>
      <c r="W44" s="73" t="s">
        <v>598</v>
      </c>
      <c r="X44" s="102" t="s">
        <v>588</v>
      </c>
      <c r="Y44" s="87"/>
      <c r="Z44" s="87"/>
      <c r="AA44" s="87"/>
      <c r="AB44" s="87" t="s">
        <v>25</v>
      </c>
      <c r="AC44" s="87"/>
      <c r="AD44" s="35" t="s">
        <v>197</v>
      </c>
      <c r="AE44" s="74" t="s">
        <v>0</v>
      </c>
    </row>
    <row r="45" spans="1:31" ht="40.5" x14ac:dyDescent="0.3">
      <c r="A45" s="269"/>
      <c r="B45" s="269"/>
      <c r="C45" s="266"/>
      <c r="D45" s="258"/>
      <c r="E45" s="211"/>
      <c r="F45" s="227"/>
      <c r="G45" s="45" t="s">
        <v>116</v>
      </c>
      <c r="H45" s="47" t="s">
        <v>196</v>
      </c>
      <c r="I45" s="85" t="s">
        <v>195</v>
      </c>
      <c r="J45" s="96" t="s">
        <v>513</v>
      </c>
      <c r="K45" s="96" t="s">
        <v>552</v>
      </c>
      <c r="L45" s="96" t="s">
        <v>553</v>
      </c>
      <c r="M45" s="46">
        <v>2</v>
      </c>
      <c r="N45" s="46">
        <v>2</v>
      </c>
      <c r="O45" s="73">
        <f t="shared" si="0"/>
        <v>4</v>
      </c>
      <c r="P45" s="73" t="str">
        <f t="shared" si="1"/>
        <v>BAJO</v>
      </c>
      <c r="Q45" s="100">
        <v>10</v>
      </c>
      <c r="R45" s="73">
        <f t="shared" si="2"/>
        <v>40</v>
      </c>
      <c r="S45" s="73" t="str">
        <f t="shared" si="3"/>
        <v>III</v>
      </c>
      <c r="T45" s="87" t="str">
        <f t="shared" si="4"/>
        <v>MEJORABLE</v>
      </c>
      <c r="U45" s="73">
        <v>24</v>
      </c>
      <c r="V45" s="73"/>
      <c r="W45" s="73" t="s">
        <v>603</v>
      </c>
      <c r="X45" s="102" t="s">
        <v>588</v>
      </c>
      <c r="Y45" s="87"/>
      <c r="Z45" s="87"/>
      <c r="AA45" s="87"/>
      <c r="AB45" s="87" t="s">
        <v>25</v>
      </c>
      <c r="AC45" s="87"/>
      <c r="AD45" s="49" t="s">
        <v>192</v>
      </c>
      <c r="AE45" s="74" t="s">
        <v>0</v>
      </c>
    </row>
    <row r="46" spans="1:31" ht="108" x14ac:dyDescent="0.3">
      <c r="A46" s="269"/>
      <c r="B46" s="269"/>
      <c r="C46" s="229" t="s">
        <v>191</v>
      </c>
      <c r="D46" s="230" t="s">
        <v>567</v>
      </c>
      <c r="E46" s="229"/>
      <c r="F46" s="229" t="s">
        <v>2</v>
      </c>
      <c r="G46" s="52" t="s">
        <v>167</v>
      </c>
      <c r="H46" s="74" t="s">
        <v>189</v>
      </c>
      <c r="I46" s="74" t="s">
        <v>165</v>
      </c>
      <c r="J46" s="74" t="s">
        <v>513</v>
      </c>
      <c r="K46" s="74" t="s">
        <v>554</v>
      </c>
      <c r="L46" s="84" t="s">
        <v>537</v>
      </c>
      <c r="M46" s="74">
        <v>2</v>
      </c>
      <c r="N46" s="74">
        <v>2</v>
      </c>
      <c r="O46" s="73">
        <f t="shared" si="0"/>
        <v>4</v>
      </c>
      <c r="P46" s="73" t="str">
        <f t="shared" si="1"/>
        <v>BAJO</v>
      </c>
      <c r="Q46" s="100">
        <v>25</v>
      </c>
      <c r="R46" s="73">
        <f t="shared" si="2"/>
        <v>100</v>
      </c>
      <c r="S46" s="73" t="str">
        <f t="shared" si="3"/>
        <v>III</v>
      </c>
      <c r="T46" s="87" t="str">
        <f t="shared" si="4"/>
        <v>MEJORABLE</v>
      </c>
      <c r="U46" s="73">
        <v>24</v>
      </c>
      <c r="V46" s="73"/>
      <c r="W46" s="108" t="s">
        <v>603</v>
      </c>
      <c r="X46" s="102" t="s">
        <v>588</v>
      </c>
      <c r="Y46" s="74"/>
      <c r="Z46" s="74"/>
      <c r="AA46" s="74"/>
      <c r="AB46" s="74" t="s">
        <v>2</v>
      </c>
      <c r="AC46" s="74"/>
      <c r="AD46" s="53" t="s">
        <v>164</v>
      </c>
      <c r="AE46" s="74" t="s">
        <v>0</v>
      </c>
    </row>
    <row r="47" spans="1:31" ht="55.5" customHeight="1" x14ac:dyDescent="0.3">
      <c r="A47" s="269"/>
      <c r="B47" s="269"/>
      <c r="C47" s="229"/>
      <c r="D47" s="231"/>
      <c r="E47" s="229"/>
      <c r="F47" s="229"/>
      <c r="G47" s="45" t="s">
        <v>163</v>
      </c>
      <c r="H47" s="47" t="s">
        <v>162</v>
      </c>
      <c r="I47" s="85" t="s">
        <v>161</v>
      </c>
      <c r="J47" s="85" t="s">
        <v>513</v>
      </c>
      <c r="K47" s="85" t="s">
        <v>557</v>
      </c>
      <c r="L47" s="85" t="s">
        <v>556</v>
      </c>
      <c r="M47" s="46">
        <v>2</v>
      </c>
      <c r="N47" s="74">
        <v>2</v>
      </c>
      <c r="O47" s="73">
        <f t="shared" si="0"/>
        <v>4</v>
      </c>
      <c r="P47" s="73" t="str">
        <f t="shared" si="1"/>
        <v>BAJO</v>
      </c>
      <c r="Q47" s="100">
        <v>10</v>
      </c>
      <c r="R47" s="73">
        <f t="shared" si="2"/>
        <v>40</v>
      </c>
      <c r="S47" s="73" t="str">
        <f t="shared" si="3"/>
        <v>III</v>
      </c>
      <c r="T47" s="87" t="str">
        <f t="shared" si="4"/>
        <v>MEJORABLE</v>
      </c>
      <c r="U47" s="73">
        <v>24</v>
      </c>
      <c r="V47" s="73"/>
      <c r="W47" s="73" t="s">
        <v>607</v>
      </c>
      <c r="X47" s="102" t="s">
        <v>588</v>
      </c>
      <c r="Y47" s="87"/>
      <c r="Z47" s="87"/>
      <c r="AA47" s="87"/>
      <c r="AB47" s="87" t="s">
        <v>25</v>
      </c>
      <c r="AC47" s="87"/>
      <c r="AD47" s="45" t="s">
        <v>187</v>
      </c>
      <c r="AE47" s="74" t="s">
        <v>0</v>
      </c>
    </row>
    <row r="48" spans="1:31" ht="67.5" x14ac:dyDescent="0.3">
      <c r="A48" s="269"/>
      <c r="B48" s="269"/>
      <c r="C48" s="229"/>
      <c r="D48" s="231"/>
      <c r="E48" s="229"/>
      <c r="F48" s="229"/>
      <c r="G48" s="50" t="s">
        <v>69</v>
      </c>
      <c r="H48" s="45" t="s">
        <v>186</v>
      </c>
      <c r="I48" s="73" t="s">
        <v>158</v>
      </c>
      <c r="J48" s="84" t="s">
        <v>513</v>
      </c>
      <c r="K48" s="84" t="s">
        <v>513</v>
      </c>
      <c r="L48" s="84" t="s">
        <v>509</v>
      </c>
      <c r="M48" s="74">
        <v>2</v>
      </c>
      <c r="N48" s="74">
        <v>2</v>
      </c>
      <c r="O48" s="73">
        <f t="shared" si="0"/>
        <v>4</v>
      </c>
      <c r="P48" s="73" t="str">
        <f t="shared" si="1"/>
        <v>BAJO</v>
      </c>
      <c r="Q48" s="100">
        <v>25</v>
      </c>
      <c r="R48" s="73">
        <f t="shared" si="2"/>
        <v>100</v>
      </c>
      <c r="S48" s="73" t="str">
        <f t="shared" si="3"/>
        <v>III</v>
      </c>
      <c r="T48" s="87" t="str">
        <f t="shared" si="4"/>
        <v>MEJORABLE</v>
      </c>
      <c r="U48" s="73">
        <v>24</v>
      </c>
      <c r="V48" s="73"/>
      <c r="W48" s="73" t="s">
        <v>595</v>
      </c>
      <c r="X48" s="102" t="s">
        <v>588</v>
      </c>
      <c r="Y48" s="89"/>
      <c r="Z48" s="89"/>
      <c r="AA48" s="89"/>
      <c r="AB48" s="87" t="s">
        <v>25</v>
      </c>
      <c r="AC48" s="74"/>
      <c r="AD48" s="35" t="s">
        <v>185</v>
      </c>
      <c r="AE48" s="74" t="s">
        <v>0</v>
      </c>
    </row>
    <row r="49" spans="1:31" ht="40.5" x14ac:dyDescent="0.3">
      <c r="A49" s="269"/>
      <c r="B49" s="269"/>
      <c r="C49" s="229"/>
      <c r="D49" s="231"/>
      <c r="E49" s="229"/>
      <c r="F49" s="229"/>
      <c r="G49" s="50" t="s">
        <v>69</v>
      </c>
      <c r="H49" s="35" t="s">
        <v>156</v>
      </c>
      <c r="I49" s="73" t="s">
        <v>155</v>
      </c>
      <c r="J49" s="73" t="s">
        <v>508</v>
      </c>
      <c r="K49" s="73" t="s">
        <v>513</v>
      </c>
      <c r="L49" s="73" t="s">
        <v>563</v>
      </c>
      <c r="M49" s="46">
        <v>2</v>
      </c>
      <c r="N49" s="74">
        <v>2</v>
      </c>
      <c r="O49" s="73">
        <f t="shared" si="0"/>
        <v>4</v>
      </c>
      <c r="P49" s="73" t="str">
        <f t="shared" si="1"/>
        <v>BAJO</v>
      </c>
      <c r="Q49" s="100">
        <v>10</v>
      </c>
      <c r="R49" s="73">
        <f t="shared" si="2"/>
        <v>40</v>
      </c>
      <c r="S49" s="73" t="str">
        <f t="shared" si="3"/>
        <v>III</v>
      </c>
      <c r="T49" s="87" t="str">
        <f t="shared" si="4"/>
        <v>MEJORABLE</v>
      </c>
      <c r="U49" s="73">
        <v>24</v>
      </c>
      <c r="V49" s="73"/>
      <c r="W49" s="73" t="s">
        <v>613</v>
      </c>
      <c r="X49" s="102" t="s">
        <v>588</v>
      </c>
      <c r="Y49" s="87"/>
      <c r="Z49" s="87"/>
      <c r="AA49" s="87"/>
      <c r="AB49" s="87" t="s">
        <v>25</v>
      </c>
      <c r="AC49" s="87"/>
      <c r="AD49" s="35" t="s">
        <v>626</v>
      </c>
      <c r="AE49" s="74" t="s">
        <v>0</v>
      </c>
    </row>
    <row r="50" spans="1:31" ht="81" x14ac:dyDescent="0.3">
      <c r="A50" s="269"/>
      <c r="B50" s="269"/>
      <c r="C50" s="229"/>
      <c r="D50" s="231"/>
      <c r="E50" s="229"/>
      <c r="F50" s="229"/>
      <c r="G50" s="38" t="s">
        <v>154</v>
      </c>
      <c r="H50" s="38" t="s">
        <v>153</v>
      </c>
      <c r="I50" s="84" t="s">
        <v>152</v>
      </c>
      <c r="J50" s="84" t="s">
        <v>508</v>
      </c>
      <c r="K50" s="84" t="s">
        <v>513</v>
      </c>
      <c r="L50" s="84" t="s">
        <v>509</v>
      </c>
      <c r="M50" s="74">
        <v>2</v>
      </c>
      <c r="N50" s="74">
        <v>2</v>
      </c>
      <c r="O50" s="73">
        <f t="shared" si="0"/>
        <v>4</v>
      </c>
      <c r="P50" s="73" t="str">
        <f t="shared" si="1"/>
        <v>BAJO</v>
      </c>
      <c r="Q50" s="100">
        <v>25</v>
      </c>
      <c r="R50" s="73">
        <f t="shared" si="2"/>
        <v>100</v>
      </c>
      <c r="S50" s="73" t="str">
        <f t="shared" si="3"/>
        <v>III</v>
      </c>
      <c r="T50" s="87" t="str">
        <f t="shared" si="4"/>
        <v>MEJORABLE</v>
      </c>
      <c r="U50" s="73">
        <v>24</v>
      </c>
      <c r="V50" s="73"/>
      <c r="W50" s="73" t="s">
        <v>599</v>
      </c>
      <c r="X50" s="102" t="s">
        <v>588</v>
      </c>
      <c r="Y50" s="87"/>
      <c r="Z50" s="87"/>
      <c r="AA50" s="87"/>
      <c r="AB50" s="87" t="s">
        <v>25</v>
      </c>
      <c r="AC50" s="87"/>
      <c r="AD50" s="35" t="s">
        <v>183</v>
      </c>
      <c r="AE50" s="74" t="s">
        <v>0</v>
      </c>
    </row>
    <row r="51" spans="1:31" ht="40.5" x14ac:dyDescent="0.3">
      <c r="A51" s="269"/>
      <c r="B51" s="269"/>
      <c r="C51" s="229"/>
      <c r="D51" s="231"/>
      <c r="E51" s="229"/>
      <c r="F51" s="229"/>
      <c r="G51" s="42" t="s">
        <v>143</v>
      </c>
      <c r="H51" s="42" t="s">
        <v>142</v>
      </c>
      <c r="I51" s="84" t="s">
        <v>141</v>
      </c>
      <c r="J51" s="84" t="s">
        <v>508</v>
      </c>
      <c r="K51" s="84" t="s">
        <v>516</v>
      </c>
      <c r="L51" s="84" t="s">
        <v>508</v>
      </c>
      <c r="M51" s="46">
        <v>2</v>
      </c>
      <c r="N51" s="74">
        <v>2</v>
      </c>
      <c r="O51" s="73">
        <f t="shared" si="0"/>
        <v>4</v>
      </c>
      <c r="P51" s="73" t="str">
        <f t="shared" si="1"/>
        <v>BAJO</v>
      </c>
      <c r="Q51" s="100">
        <v>25</v>
      </c>
      <c r="R51" s="73">
        <f t="shared" si="2"/>
        <v>100</v>
      </c>
      <c r="S51" s="73" t="str">
        <f t="shared" si="3"/>
        <v>III</v>
      </c>
      <c r="T51" s="87" t="str">
        <f t="shared" si="4"/>
        <v>MEJORABLE</v>
      </c>
      <c r="U51" s="73">
        <v>24</v>
      </c>
      <c r="V51" s="73"/>
      <c r="W51" s="73" t="s">
        <v>616</v>
      </c>
      <c r="X51" s="102" t="s">
        <v>588</v>
      </c>
      <c r="Y51" s="87"/>
      <c r="Z51" s="87"/>
      <c r="AA51" s="87"/>
      <c r="AB51" s="87" t="s">
        <v>25</v>
      </c>
      <c r="AC51" s="87"/>
      <c r="AD51" s="35" t="s">
        <v>669</v>
      </c>
      <c r="AE51" s="74" t="s">
        <v>0</v>
      </c>
    </row>
    <row r="52" spans="1:31" ht="40.5" x14ac:dyDescent="0.3">
      <c r="A52" s="269"/>
      <c r="B52" s="269"/>
      <c r="C52" s="229"/>
      <c r="D52" s="231"/>
      <c r="E52" s="229"/>
      <c r="F52" s="229"/>
      <c r="G52" s="42" t="s">
        <v>86</v>
      </c>
      <c r="H52" s="42" t="s">
        <v>178</v>
      </c>
      <c r="I52" s="84" t="s">
        <v>177</v>
      </c>
      <c r="J52" s="84" t="s">
        <v>513</v>
      </c>
      <c r="K52" s="84" t="s">
        <v>513</v>
      </c>
      <c r="L52" s="84" t="s">
        <v>509</v>
      </c>
      <c r="M52" s="74">
        <v>2</v>
      </c>
      <c r="N52" s="74">
        <v>2</v>
      </c>
      <c r="O52" s="73">
        <f t="shared" si="0"/>
        <v>4</v>
      </c>
      <c r="P52" s="73" t="str">
        <f t="shared" si="1"/>
        <v>BAJO</v>
      </c>
      <c r="Q52" s="100">
        <v>10</v>
      </c>
      <c r="R52" s="73">
        <f t="shared" si="2"/>
        <v>40</v>
      </c>
      <c r="S52" s="73" t="str">
        <f t="shared" si="3"/>
        <v>III</v>
      </c>
      <c r="T52" s="87" t="str">
        <f t="shared" si="4"/>
        <v>MEJORABLE</v>
      </c>
      <c r="U52" s="73">
        <v>24</v>
      </c>
      <c r="V52" s="73"/>
      <c r="W52" s="73" t="s">
        <v>623</v>
      </c>
      <c r="X52" s="102" t="s">
        <v>588</v>
      </c>
      <c r="Y52" s="74"/>
      <c r="Z52" s="74"/>
      <c r="AA52" s="74"/>
      <c r="AB52" s="74" t="s">
        <v>25</v>
      </c>
      <c r="AC52" s="74"/>
      <c r="AD52" s="35" t="s">
        <v>134</v>
      </c>
      <c r="AE52" s="74" t="s">
        <v>0</v>
      </c>
    </row>
    <row r="53" spans="1:31" ht="81" x14ac:dyDescent="0.3">
      <c r="A53" s="269"/>
      <c r="B53" s="269"/>
      <c r="C53" s="229"/>
      <c r="D53" s="231"/>
      <c r="E53" s="229"/>
      <c r="F53" s="229"/>
      <c r="G53" s="50" t="s">
        <v>28</v>
      </c>
      <c r="H53" s="50" t="s">
        <v>27</v>
      </c>
      <c r="I53" s="73" t="s">
        <v>26</v>
      </c>
      <c r="J53" s="73" t="s">
        <v>513</v>
      </c>
      <c r="K53" s="73" t="s">
        <v>565</v>
      </c>
      <c r="L53" s="73" t="s">
        <v>566</v>
      </c>
      <c r="M53" s="46">
        <v>2</v>
      </c>
      <c r="N53" s="74">
        <v>3</v>
      </c>
      <c r="O53" s="73">
        <f t="shared" si="0"/>
        <v>6</v>
      </c>
      <c r="P53" s="73" t="str">
        <f t="shared" si="1"/>
        <v>MEDIO</v>
      </c>
      <c r="Q53" s="100">
        <v>25</v>
      </c>
      <c r="R53" s="73">
        <f t="shared" si="2"/>
        <v>150</v>
      </c>
      <c r="S53" s="73" t="str">
        <f t="shared" si="3"/>
        <v>II</v>
      </c>
      <c r="T53" s="87" t="str">
        <f t="shared" si="4"/>
        <v>ACEPTABLE CON CONTROL ESPECIFICO</v>
      </c>
      <c r="U53" s="73">
        <v>24</v>
      </c>
      <c r="V53" s="73"/>
      <c r="W53" s="73" t="s">
        <v>592</v>
      </c>
      <c r="X53" s="102" t="s">
        <v>588</v>
      </c>
      <c r="Y53" s="74"/>
      <c r="Z53" s="74"/>
      <c r="AA53" s="74"/>
      <c r="AB53" s="74" t="s">
        <v>25</v>
      </c>
      <c r="AC53" s="74"/>
      <c r="AD53" s="35" t="s">
        <v>631</v>
      </c>
      <c r="AE53" s="74" t="s">
        <v>0</v>
      </c>
    </row>
    <row r="54" spans="1:31" ht="55.5" customHeight="1" x14ac:dyDescent="0.3">
      <c r="A54" s="269"/>
      <c r="B54" s="269"/>
      <c r="C54" s="229"/>
      <c r="D54" s="231"/>
      <c r="E54" s="229"/>
      <c r="F54" s="229"/>
      <c r="G54" s="42" t="s">
        <v>173</v>
      </c>
      <c r="H54" s="42" t="s">
        <v>172</v>
      </c>
      <c r="I54" s="84" t="s">
        <v>120</v>
      </c>
      <c r="J54" s="84" t="s">
        <v>522</v>
      </c>
      <c r="K54" s="84" t="s">
        <v>538</v>
      </c>
      <c r="L54" s="84" t="s">
        <v>564</v>
      </c>
      <c r="M54" s="74">
        <v>6</v>
      </c>
      <c r="N54" s="74">
        <v>4</v>
      </c>
      <c r="O54" s="73">
        <f t="shared" si="0"/>
        <v>24</v>
      </c>
      <c r="P54" s="73" t="str">
        <f t="shared" si="1"/>
        <v>MUY ALTO</v>
      </c>
      <c r="Q54" s="100">
        <v>60</v>
      </c>
      <c r="R54" s="73">
        <f t="shared" si="2"/>
        <v>1440</v>
      </c>
      <c r="S54" s="73" t="str">
        <f t="shared" si="3"/>
        <v>I</v>
      </c>
      <c r="T54" s="87" t="str">
        <f t="shared" si="4"/>
        <v>NO ACEPTABLE</v>
      </c>
      <c r="U54" s="73">
        <v>24</v>
      </c>
      <c r="V54" s="73"/>
      <c r="W54" s="74" t="s">
        <v>598</v>
      </c>
      <c r="X54" s="102" t="s">
        <v>588</v>
      </c>
      <c r="Y54" s="74"/>
      <c r="Z54" s="74"/>
      <c r="AA54" s="74"/>
      <c r="AB54" s="74" t="s">
        <v>2</v>
      </c>
      <c r="AC54" s="74"/>
      <c r="AD54" s="74" t="s">
        <v>117</v>
      </c>
      <c r="AE54" s="74" t="s">
        <v>0</v>
      </c>
    </row>
    <row r="55" spans="1:31" ht="59.25" customHeight="1" x14ac:dyDescent="0.3">
      <c r="A55" s="269"/>
      <c r="B55" s="269"/>
      <c r="C55" s="229"/>
      <c r="D55" s="231"/>
      <c r="E55" s="229"/>
      <c r="F55" s="229"/>
      <c r="G55" s="45" t="s">
        <v>116</v>
      </c>
      <c r="H55" s="74" t="s">
        <v>54</v>
      </c>
      <c r="I55" s="74" t="s">
        <v>53</v>
      </c>
      <c r="J55" s="96" t="s">
        <v>513</v>
      </c>
      <c r="K55" s="96" t="s">
        <v>552</v>
      </c>
      <c r="L55" s="96" t="s">
        <v>553</v>
      </c>
      <c r="M55" s="74">
        <v>2</v>
      </c>
      <c r="N55" s="74">
        <v>2</v>
      </c>
      <c r="O55" s="73">
        <f t="shared" si="0"/>
        <v>4</v>
      </c>
      <c r="P55" s="73" t="str">
        <f t="shared" si="1"/>
        <v>BAJO</v>
      </c>
      <c r="Q55" s="100">
        <v>10</v>
      </c>
      <c r="R55" s="73">
        <f t="shared" si="2"/>
        <v>40</v>
      </c>
      <c r="S55" s="73" t="str">
        <f t="shared" si="3"/>
        <v>III</v>
      </c>
      <c r="T55" s="87" t="str">
        <f t="shared" si="4"/>
        <v>MEJORABLE</v>
      </c>
      <c r="U55" s="73">
        <v>24</v>
      </c>
      <c r="V55" s="73"/>
      <c r="W55" s="74" t="s">
        <v>603</v>
      </c>
      <c r="X55" s="102" t="s">
        <v>588</v>
      </c>
      <c r="Y55" s="74"/>
      <c r="Z55" s="74"/>
      <c r="AA55" s="74"/>
      <c r="AB55" s="74" t="s">
        <v>2</v>
      </c>
      <c r="AC55" s="74"/>
      <c r="AD55" s="74" t="s">
        <v>51</v>
      </c>
      <c r="AE55" s="74" t="s">
        <v>0</v>
      </c>
    </row>
    <row r="56" spans="1:31" ht="54" customHeight="1" x14ac:dyDescent="0.3">
      <c r="A56" s="269"/>
      <c r="B56" s="269"/>
      <c r="C56" s="229"/>
      <c r="D56" s="232"/>
      <c r="E56" s="229"/>
      <c r="F56" s="229"/>
      <c r="G56" s="45" t="s">
        <v>115</v>
      </c>
      <c r="H56" s="74" t="s">
        <v>114</v>
      </c>
      <c r="I56" s="74" t="s">
        <v>474</v>
      </c>
      <c r="J56" s="46" t="s">
        <v>508</v>
      </c>
      <c r="K56" s="46" t="s">
        <v>524</v>
      </c>
      <c r="L56" s="46" t="s">
        <v>533</v>
      </c>
      <c r="M56" s="46">
        <v>4</v>
      </c>
      <c r="N56" s="74">
        <v>2</v>
      </c>
      <c r="O56" s="73">
        <f t="shared" si="0"/>
        <v>8</v>
      </c>
      <c r="P56" s="73" t="str">
        <f t="shared" si="1"/>
        <v>MEDIO</v>
      </c>
      <c r="Q56" s="100">
        <v>25</v>
      </c>
      <c r="R56" s="73">
        <f t="shared" si="2"/>
        <v>200</v>
      </c>
      <c r="S56" s="73" t="str">
        <f t="shared" si="3"/>
        <v>II</v>
      </c>
      <c r="T56" s="87" t="str">
        <f t="shared" si="4"/>
        <v>ACEPTABLE CON CONTROL ESPECIFICO</v>
      </c>
      <c r="U56" s="73">
        <v>24</v>
      </c>
      <c r="V56" s="73"/>
      <c r="W56" s="74" t="s">
        <v>603</v>
      </c>
      <c r="X56" s="102" t="s">
        <v>588</v>
      </c>
      <c r="Y56" s="74"/>
      <c r="Z56" s="74"/>
      <c r="AA56" s="74"/>
      <c r="AB56" s="74" t="s">
        <v>2</v>
      </c>
      <c r="AC56" s="74"/>
      <c r="AD56" s="74" t="s">
        <v>1</v>
      </c>
      <c r="AE56" s="74" t="s">
        <v>0</v>
      </c>
    </row>
    <row r="57" spans="1:31" ht="109.5" customHeight="1" x14ac:dyDescent="0.3">
      <c r="A57" s="269"/>
      <c r="B57" s="269"/>
      <c r="C57" s="229" t="s">
        <v>169</v>
      </c>
      <c r="D57" s="230" t="s">
        <v>575</v>
      </c>
      <c r="E57" s="229"/>
      <c r="F57" s="229" t="s">
        <v>2</v>
      </c>
      <c r="G57" s="52" t="s">
        <v>167</v>
      </c>
      <c r="H57" s="74" t="s">
        <v>166</v>
      </c>
      <c r="I57" s="74" t="s">
        <v>165</v>
      </c>
      <c r="J57" s="92" t="s">
        <v>513</v>
      </c>
      <c r="K57" s="92" t="s">
        <v>569</v>
      </c>
      <c r="L57" s="74" t="s">
        <v>72</v>
      </c>
      <c r="M57" s="74">
        <v>4</v>
      </c>
      <c r="N57" s="74">
        <v>2</v>
      </c>
      <c r="O57" s="73">
        <f t="shared" si="0"/>
        <v>8</v>
      </c>
      <c r="P57" s="73" t="str">
        <f t="shared" si="1"/>
        <v>MEDIO</v>
      </c>
      <c r="Q57" s="100">
        <v>25</v>
      </c>
      <c r="R57" s="73">
        <f t="shared" si="2"/>
        <v>200</v>
      </c>
      <c r="S57" s="73" t="str">
        <f t="shared" si="3"/>
        <v>II</v>
      </c>
      <c r="T57" s="87" t="str">
        <f t="shared" si="4"/>
        <v>ACEPTABLE CON CONTROL ESPECIFICO</v>
      </c>
      <c r="U57" s="73"/>
      <c r="V57" s="73"/>
      <c r="W57" s="74" t="s">
        <v>603</v>
      </c>
      <c r="X57" s="102" t="s">
        <v>588</v>
      </c>
      <c r="Y57" s="74"/>
      <c r="Z57" s="74"/>
      <c r="AA57" s="74"/>
      <c r="AB57" s="74" t="s">
        <v>2</v>
      </c>
      <c r="AC57" s="74"/>
      <c r="AD57" s="74" t="s">
        <v>164</v>
      </c>
      <c r="AE57" s="74" t="s">
        <v>0</v>
      </c>
    </row>
    <row r="58" spans="1:31" ht="60" customHeight="1" x14ac:dyDescent="0.3">
      <c r="A58" s="269"/>
      <c r="B58" s="269"/>
      <c r="C58" s="229"/>
      <c r="D58" s="231"/>
      <c r="E58" s="229"/>
      <c r="F58" s="229"/>
      <c r="G58" s="45" t="s">
        <v>163</v>
      </c>
      <c r="H58" s="47" t="s">
        <v>162</v>
      </c>
      <c r="I58" s="85" t="s">
        <v>161</v>
      </c>
      <c r="J58" s="85" t="s">
        <v>513</v>
      </c>
      <c r="K58" s="85" t="s">
        <v>557</v>
      </c>
      <c r="L58" s="85" t="s">
        <v>556</v>
      </c>
      <c r="M58" s="46">
        <v>2</v>
      </c>
      <c r="N58" s="46">
        <v>2</v>
      </c>
      <c r="O58" s="73">
        <f t="shared" si="0"/>
        <v>4</v>
      </c>
      <c r="P58" s="73" t="str">
        <f t="shared" si="1"/>
        <v>BAJO</v>
      </c>
      <c r="Q58" s="100">
        <v>10</v>
      </c>
      <c r="R58" s="73">
        <f t="shared" si="2"/>
        <v>40</v>
      </c>
      <c r="S58" s="73" t="str">
        <f t="shared" si="3"/>
        <v>III</v>
      </c>
      <c r="T58" s="87" t="str">
        <f t="shared" si="4"/>
        <v>MEJORABLE</v>
      </c>
      <c r="U58" s="73"/>
      <c r="V58" s="73"/>
      <c r="W58" s="73" t="s">
        <v>612</v>
      </c>
      <c r="X58" s="102" t="s">
        <v>588</v>
      </c>
      <c r="Y58" s="87"/>
      <c r="Z58" s="87"/>
      <c r="AA58" s="89"/>
      <c r="AB58" s="74" t="s">
        <v>25</v>
      </c>
      <c r="AC58" s="74"/>
      <c r="AD58" s="74" t="s">
        <v>463</v>
      </c>
      <c r="AE58" s="74" t="s">
        <v>0</v>
      </c>
    </row>
    <row r="59" spans="1:31" ht="67.5" x14ac:dyDescent="0.3">
      <c r="A59" s="269"/>
      <c r="B59" s="269"/>
      <c r="C59" s="229"/>
      <c r="D59" s="231"/>
      <c r="E59" s="229"/>
      <c r="F59" s="229"/>
      <c r="G59" s="50" t="s">
        <v>69</v>
      </c>
      <c r="H59" s="45" t="s">
        <v>159</v>
      </c>
      <c r="I59" s="73" t="s">
        <v>158</v>
      </c>
      <c r="J59" s="84" t="s">
        <v>513</v>
      </c>
      <c r="K59" s="84" t="s">
        <v>513</v>
      </c>
      <c r="L59" s="84" t="s">
        <v>509</v>
      </c>
      <c r="M59" s="74">
        <v>2</v>
      </c>
      <c r="N59" s="73">
        <v>2</v>
      </c>
      <c r="O59" s="73">
        <f t="shared" ref="O59:O86" si="5">+M59*N59</f>
        <v>4</v>
      </c>
      <c r="P59" s="73" t="str">
        <f t="shared" ref="P59:P86" si="6">IF(O59&lt;=4,"BAJO",IF(O59&lt;=8,"MEDIO",IF(O59&lt;=20,"ALTO",IF(O59&lt;=40,"MUY ALTO"))))</f>
        <v>BAJO</v>
      </c>
      <c r="Q59" s="100">
        <v>10</v>
      </c>
      <c r="R59" s="73">
        <f t="shared" ref="R59:R86" si="7">+O59*Q59</f>
        <v>40</v>
      </c>
      <c r="S59" s="73" t="str">
        <f t="shared" ref="S59:S86" si="8">IF(R59&lt;=20,"IV",IF(R59&lt;=120,"III",IF(R59&lt;=500,"II",IF(R59&lt;=4000,"I"))))</f>
        <v>III</v>
      </c>
      <c r="T59" s="87" t="str">
        <f t="shared" ref="T59:T86" si="9">IF(R59&lt;=20,"ACEPTABLE",IF(R59&lt;=120,"MEJORABLE",IF(R59&lt;=500,"ACEPTABLE CON CONTROL ESPECIFICO",IF(R59&lt;=4000,"NO ACEPTABLE"))))</f>
        <v>MEJORABLE</v>
      </c>
      <c r="U59" s="73"/>
      <c r="V59" s="73"/>
      <c r="W59" s="73" t="s">
        <v>617</v>
      </c>
      <c r="X59" s="102" t="s">
        <v>588</v>
      </c>
      <c r="Y59" s="89"/>
      <c r="Z59" s="89"/>
      <c r="AA59" s="89"/>
      <c r="AB59" s="74" t="s">
        <v>25</v>
      </c>
      <c r="AC59" s="74"/>
      <c r="AD59" s="74" t="s">
        <v>157</v>
      </c>
      <c r="AE59" s="74" t="s">
        <v>0</v>
      </c>
    </row>
    <row r="60" spans="1:31" ht="63.75" x14ac:dyDescent="0.3">
      <c r="A60" s="269"/>
      <c r="B60" s="269"/>
      <c r="C60" s="229"/>
      <c r="D60" s="231"/>
      <c r="E60" s="229"/>
      <c r="F60" s="229"/>
      <c r="G60" s="50" t="s">
        <v>69</v>
      </c>
      <c r="H60" s="35" t="s">
        <v>156</v>
      </c>
      <c r="I60" s="73" t="s">
        <v>155</v>
      </c>
      <c r="J60" s="91" t="s">
        <v>508</v>
      </c>
      <c r="K60" s="91" t="s">
        <v>513</v>
      </c>
      <c r="L60" s="91" t="s">
        <v>563</v>
      </c>
      <c r="M60" s="46">
        <v>2</v>
      </c>
      <c r="N60" s="73">
        <v>3</v>
      </c>
      <c r="O60" s="73">
        <f t="shared" si="5"/>
        <v>6</v>
      </c>
      <c r="P60" s="73" t="str">
        <f t="shared" si="6"/>
        <v>MEDIO</v>
      </c>
      <c r="Q60" s="100">
        <v>25</v>
      </c>
      <c r="R60" s="73">
        <f t="shared" si="7"/>
        <v>150</v>
      </c>
      <c r="S60" s="73" t="str">
        <f t="shared" si="8"/>
        <v>II</v>
      </c>
      <c r="T60" s="87" t="str">
        <f t="shared" si="9"/>
        <v>ACEPTABLE CON CONTROL ESPECIFICO</v>
      </c>
      <c r="U60" s="73"/>
      <c r="V60" s="73"/>
      <c r="W60" s="73" t="s">
        <v>613</v>
      </c>
      <c r="X60" s="102" t="s">
        <v>588</v>
      </c>
      <c r="Y60" s="87"/>
      <c r="Z60" s="87" t="s">
        <v>25</v>
      </c>
      <c r="AA60" s="89"/>
      <c r="AB60" s="74" t="s">
        <v>25</v>
      </c>
      <c r="AC60" s="74"/>
      <c r="AD60" s="74" t="s">
        <v>632</v>
      </c>
      <c r="AE60" s="74" t="s">
        <v>0</v>
      </c>
    </row>
    <row r="61" spans="1:31" ht="81" x14ac:dyDescent="0.3">
      <c r="A61" s="269"/>
      <c r="B61" s="269"/>
      <c r="C61" s="229"/>
      <c r="D61" s="231"/>
      <c r="E61" s="229"/>
      <c r="F61" s="229"/>
      <c r="G61" s="38" t="s">
        <v>154</v>
      </c>
      <c r="H61" s="38" t="s">
        <v>153</v>
      </c>
      <c r="I61" s="84" t="s">
        <v>152</v>
      </c>
      <c r="J61" s="84" t="s">
        <v>508</v>
      </c>
      <c r="K61" s="84" t="s">
        <v>513</v>
      </c>
      <c r="L61" s="84" t="s">
        <v>509</v>
      </c>
      <c r="M61" s="74">
        <v>2</v>
      </c>
      <c r="N61" s="73">
        <v>3</v>
      </c>
      <c r="O61" s="73">
        <f t="shared" si="5"/>
        <v>6</v>
      </c>
      <c r="P61" s="73" t="str">
        <f t="shared" si="6"/>
        <v>MEDIO</v>
      </c>
      <c r="Q61" s="100">
        <v>25</v>
      </c>
      <c r="R61" s="73">
        <f t="shared" si="7"/>
        <v>150</v>
      </c>
      <c r="S61" s="73" t="str">
        <f t="shared" si="8"/>
        <v>II</v>
      </c>
      <c r="T61" s="87" t="str">
        <f t="shared" si="9"/>
        <v>ACEPTABLE CON CONTROL ESPECIFICO</v>
      </c>
      <c r="U61" s="73"/>
      <c r="V61" s="73"/>
      <c r="W61" s="73" t="s">
        <v>599</v>
      </c>
      <c r="X61" s="102" t="s">
        <v>588</v>
      </c>
      <c r="Y61" s="87"/>
      <c r="Z61" s="87"/>
      <c r="AA61" s="89"/>
      <c r="AB61" s="74" t="s">
        <v>25</v>
      </c>
      <c r="AC61" s="74"/>
      <c r="AD61" s="74" t="s">
        <v>91</v>
      </c>
      <c r="AE61" s="74" t="s">
        <v>0</v>
      </c>
    </row>
    <row r="62" spans="1:31" ht="81" x14ac:dyDescent="0.3">
      <c r="A62" s="269"/>
      <c r="B62" s="269"/>
      <c r="C62" s="229"/>
      <c r="D62" s="231"/>
      <c r="E62" s="229"/>
      <c r="F62" s="229"/>
      <c r="G62" s="53" t="s">
        <v>33</v>
      </c>
      <c r="H62" s="42" t="s">
        <v>150</v>
      </c>
      <c r="I62" s="84" t="s">
        <v>149</v>
      </c>
      <c r="J62" s="84" t="s">
        <v>508</v>
      </c>
      <c r="K62" s="84" t="s">
        <v>513</v>
      </c>
      <c r="L62" s="84" t="s">
        <v>570</v>
      </c>
      <c r="M62" s="46">
        <v>2</v>
      </c>
      <c r="N62" s="73">
        <v>3</v>
      </c>
      <c r="O62" s="73">
        <f t="shared" si="5"/>
        <v>6</v>
      </c>
      <c r="P62" s="73" t="str">
        <f t="shared" si="6"/>
        <v>MEDIO</v>
      </c>
      <c r="Q62" s="100">
        <v>25</v>
      </c>
      <c r="R62" s="73">
        <f t="shared" si="7"/>
        <v>150</v>
      </c>
      <c r="S62" s="73" t="str">
        <f t="shared" si="8"/>
        <v>II</v>
      </c>
      <c r="T62" s="87" t="str">
        <f t="shared" si="9"/>
        <v>ACEPTABLE CON CONTROL ESPECIFICO</v>
      </c>
      <c r="U62" s="73"/>
      <c r="V62" s="73"/>
      <c r="W62" s="54" t="s">
        <v>618</v>
      </c>
      <c r="X62" s="102" t="s">
        <v>588</v>
      </c>
      <c r="Y62" s="87"/>
      <c r="Z62" s="87"/>
      <c r="AA62" s="87"/>
      <c r="AB62" s="56" t="s">
        <v>2</v>
      </c>
      <c r="AC62" s="56" t="s">
        <v>2</v>
      </c>
      <c r="AD62" s="35" t="s">
        <v>146</v>
      </c>
      <c r="AE62" s="74" t="s">
        <v>0</v>
      </c>
    </row>
    <row r="63" spans="1:31" ht="59.25" customHeight="1" x14ac:dyDescent="0.3">
      <c r="A63" s="269"/>
      <c r="B63" s="269"/>
      <c r="C63" s="229"/>
      <c r="D63" s="231"/>
      <c r="E63" s="229"/>
      <c r="F63" s="229"/>
      <c r="G63" s="42" t="s">
        <v>143</v>
      </c>
      <c r="H63" s="42" t="s">
        <v>145</v>
      </c>
      <c r="I63" s="84" t="s">
        <v>141</v>
      </c>
      <c r="J63" s="91" t="s">
        <v>508</v>
      </c>
      <c r="K63" s="96" t="s">
        <v>559</v>
      </c>
      <c r="L63" s="96" t="s">
        <v>558</v>
      </c>
      <c r="M63" s="74">
        <v>2</v>
      </c>
      <c r="N63" s="73">
        <v>3</v>
      </c>
      <c r="O63" s="73">
        <f t="shared" si="5"/>
        <v>6</v>
      </c>
      <c r="P63" s="73" t="str">
        <f t="shared" si="6"/>
        <v>MEDIO</v>
      </c>
      <c r="Q63" s="100">
        <v>10</v>
      </c>
      <c r="R63" s="73">
        <f t="shared" si="7"/>
        <v>60</v>
      </c>
      <c r="S63" s="73" t="str">
        <f t="shared" si="8"/>
        <v>III</v>
      </c>
      <c r="T63" s="87" t="str">
        <f t="shared" si="9"/>
        <v>MEJORABLE</v>
      </c>
      <c r="U63" s="73"/>
      <c r="V63" s="73"/>
      <c r="W63" s="73" t="s">
        <v>605</v>
      </c>
      <c r="X63" s="102" t="s">
        <v>588</v>
      </c>
      <c r="Y63" s="87"/>
      <c r="Z63" s="87"/>
      <c r="AA63" s="89"/>
      <c r="AB63" s="74"/>
      <c r="AC63" s="74" t="s">
        <v>25</v>
      </c>
      <c r="AD63" s="35" t="s">
        <v>144</v>
      </c>
      <c r="AE63" s="74" t="s">
        <v>0</v>
      </c>
    </row>
    <row r="64" spans="1:31" ht="69" customHeight="1" x14ac:dyDescent="0.3">
      <c r="A64" s="269"/>
      <c r="B64" s="269"/>
      <c r="C64" s="229"/>
      <c r="D64" s="231"/>
      <c r="E64" s="229"/>
      <c r="F64" s="229"/>
      <c r="G64" s="42" t="s">
        <v>143</v>
      </c>
      <c r="H64" s="42" t="s">
        <v>142</v>
      </c>
      <c r="I64" s="84" t="s">
        <v>141</v>
      </c>
      <c r="J64" s="84" t="s">
        <v>513</v>
      </c>
      <c r="K64" s="84" t="s">
        <v>516</v>
      </c>
      <c r="L64" s="84" t="s">
        <v>571</v>
      </c>
      <c r="M64" s="46">
        <v>2</v>
      </c>
      <c r="N64" s="73">
        <v>2</v>
      </c>
      <c r="O64" s="73">
        <f t="shared" si="5"/>
        <v>4</v>
      </c>
      <c r="P64" s="73" t="str">
        <f t="shared" si="6"/>
        <v>BAJO</v>
      </c>
      <c r="Q64" s="100">
        <v>10</v>
      </c>
      <c r="R64" s="73">
        <f t="shared" si="7"/>
        <v>40</v>
      </c>
      <c r="S64" s="73" t="str">
        <f t="shared" si="8"/>
        <v>III</v>
      </c>
      <c r="T64" s="87" t="str">
        <f t="shared" si="9"/>
        <v>MEJORABLE</v>
      </c>
      <c r="U64" s="73"/>
      <c r="V64" s="73"/>
      <c r="W64" s="73" t="s">
        <v>619</v>
      </c>
      <c r="X64" s="102" t="s">
        <v>588</v>
      </c>
      <c r="Y64" s="87"/>
      <c r="Z64" s="87"/>
      <c r="AA64" s="89"/>
      <c r="AB64" s="74" t="s">
        <v>25</v>
      </c>
      <c r="AC64" s="74"/>
      <c r="AD64" s="35" t="s">
        <v>139</v>
      </c>
      <c r="AE64" s="74" t="s">
        <v>0</v>
      </c>
    </row>
    <row r="65" spans="1:31" ht="40.5" x14ac:dyDescent="0.3">
      <c r="A65" s="269"/>
      <c r="B65" s="269"/>
      <c r="C65" s="229"/>
      <c r="D65" s="231"/>
      <c r="E65" s="229"/>
      <c r="F65" s="229"/>
      <c r="G65" s="42" t="s">
        <v>86</v>
      </c>
      <c r="H65" s="42" t="s">
        <v>138</v>
      </c>
      <c r="I65" s="84" t="s">
        <v>137</v>
      </c>
      <c r="J65" s="84" t="s">
        <v>513</v>
      </c>
      <c r="K65" s="84" t="s">
        <v>513</v>
      </c>
      <c r="L65" s="84" t="s">
        <v>509</v>
      </c>
      <c r="M65" s="74">
        <v>2</v>
      </c>
      <c r="N65" s="73">
        <v>2</v>
      </c>
      <c r="O65" s="73">
        <f t="shared" si="5"/>
        <v>4</v>
      </c>
      <c r="P65" s="73" t="str">
        <f t="shared" si="6"/>
        <v>BAJO</v>
      </c>
      <c r="Q65" s="100">
        <v>10</v>
      </c>
      <c r="R65" s="73">
        <f t="shared" si="7"/>
        <v>40</v>
      </c>
      <c r="S65" s="73" t="str">
        <f t="shared" si="8"/>
        <v>III</v>
      </c>
      <c r="T65" s="87" t="str">
        <f t="shared" si="9"/>
        <v>MEJORABLE</v>
      </c>
      <c r="U65" s="73"/>
      <c r="V65" s="73"/>
      <c r="W65" s="108" t="s">
        <v>623</v>
      </c>
      <c r="X65" s="102" t="s">
        <v>588</v>
      </c>
      <c r="Y65" s="74"/>
      <c r="Z65" s="74"/>
      <c r="AA65" s="74"/>
      <c r="AB65" s="74" t="s">
        <v>25</v>
      </c>
      <c r="AC65" s="74"/>
      <c r="AD65" s="35" t="s">
        <v>134</v>
      </c>
      <c r="AE65" s="74" t="s">
        <v>0</v>
      </c>
    </row>
    <row r="66" spans="1:31" ht="69.75" customHeight="1" x14ac:dyDescent="0.3">
      <c r="A66" s="269"/>
      <c r="B66" s="269"/>
      <c r="C66" s="229"/>
      <c r="D66" s="231"/>
      <c r="E66" s="229"/>
      <c r="F66" s="229"/>
      <c r="G66" s="42" t="s">
        <v>133</v>
      </c>
      <c r="H66" s="42" t="s">
        <v>132</v>
      </c>
      <c r="I66" s="84" t="s">
        <v>131</v>
      </c>
      <c r="J66" s="84" t="s">
        <v>508</v>
      </c>
      <c r="K66" s="84" t="s">
        <v>572</v>
      </c>
      <c r="L66" s="84" t="s">
        <v>508</v>
      </c>
      <c r="M66" s="46">
        <v>2</v>
      </c>
      <c r="N66" s="73">
        <v>2</v>
      </c>
      <c r="O66" s="73">
        <f t="shared" si="5"/>
        <v>4</v>
      </c>
      <c r="P66" s="73" t="str">
        <f t="shared" si="6"/>
        <v>BAJO</v>
      </c>
      <c r="Q66" s="100">
        <v>10</v>
      </c>
      <c r="R66" s="73">
        <f t="shared" si="7"/>
        <v>40</v>
      </c>
      <c r="S66" s="73" t="str">
        <f t="shared" si="8"/>
        <v>III</v>
      </c>
      <c r="T66" s="87" t="str">
        <f t="shared" si="9"/>
        <v>MEJORABLE</v>
      </c>
      <c r="U66" s="73"/>
      <c r="V66" s="73"/>
      <c r="W66" s="73" t="s">
        <v>620</v>
      </c>
      <c r="X66" s="102" t="s">
        <v>588</v>
      </c>
      <c r="Y66" s="87"/>
      <c r="Z66" s="87"/>
      <c r="AA66" s="89"/>
      <c r="AB66" s="74" t="s">
        <v>25</v>
      </c>
      <c r="AC66" s="74"/>
      <c r="AD66" s="35" t="s">
        <v>129</v>
      </c>
      <c r="AE66" s="74" t="s">
        <v>0</v>
      </c>
    </row>
    <row r="67" spans="1:31" ht="81" x14ac:dyDescent="0.3">
      <c r="A67" s="269"/>
      <c r="B67" s="269"/>
      <c r="C67" s="229"/>
      <c r="D67" s="231"/>
      <c r="E67" s="229"/>
      <c r="F67" s="229"/>
      <c r="G67" s="50" t="s">
        <v>28</v>
      </c>
      <c r="H67" s="50" t="s">
        <v>27</v>
      </c>
      <c r="I67" s="73" t="s">
        <v>26</v>
      </c>
      <c r="J67" s="91" t="s">
        <v>513</v>
      </c>
      <c r="K67" s="91" t="s">
        <v>565</v>
      </c>
      <c r="L67" s="91" t="s">
        <v>566</v>
      </c>
      <c r="M67" s="46">
        <v>2</v>
      </c>
      <c r="N67" s="74">
        <v>2</v>
      </c>
      <c r="O67" s="73">
        <f t="shared" si="5"/>
        <v>4</v>
      </c>
      <c r="P67" s="73" t="str">
        <f t="shared" si="6"/>
        <v>BAJO</v>
      </c>
      <c r="Q67" s="100">
        <v>25</v>
      </c>
      <c r="R67" s="73">
        <f t="shared" si="7"/>
        <v>100</v>
      </c>
      <c r="S67" s="73" t="str">
        <f t="shared" si="8"/>
        <v>III</v>
      </c>
      <c r="T67" s="87" t="str">
        <f t="shared" si="9"/>
        <v>MEJORABLE</v>
      </c>
      <c r="U67" s="73"/>
      <c r="V67" s="73"/>
      <c r="W67" s="107" t="s">
        <v>592</v>
      </c>
      <c r="X67" s="102" t="s">
        <v>588</v>
      </c>
      <c r="Y67" s="74"/>
      <c r="Z67" s="74"/>
      <c r="AA67" s="74" t="s">
        <v>25</v>
      </c>
      <c r="AB67" s="74" t="s">
        <v>25</v>
      </c>
      <c r="AC67" s="74"/>
      <c r="AD67" s="35" t="s">
        <v>633</v>
      </c>
      <c r="AE67" s="74" t="s">
        <v>0</v>
      </c>
    </row>
    <row r="68" spans="1:31" ht="63.75" x14ac:dyDescent="0.3">
      <c r="A68" s="269"/>
      <c r="B68" s="269"/>
      <c r="C68" s="229"/>
      <c r="D68" s="231"/>
      <c r="E68" s="229"/>
      <c r="F68" s="229"/>
      <c r="G68" s="42" t="s">
        <v>122</v>
      </c>
      <c r="H68" s="42" t="s">
        <v>121</v>
      </c>
      <c r="I68" s="84" t="s">
        <v>120</v>
      </c>
      <c r="J68" s="84" t="s">
        <v>508</v>
      </c>
      <c r="K68" s="84" t="s">
        <v>574</v>
      </c>
      <c r="L68" s="84" t="s">
        <v>573</v>
      </c>
      <c r="M68" s="74">
        <v>4</v>
      </c>
      <c r="N68" s="74">
        <v>2</v>
      </c>
      <c r="O68" s="73">
        <f t="shared" si="5"/>
        <v>8</v>
      </c>
      <c r="P68" s="73" t="str">
        <f t="shared" si="6"/>
        <v>MEDIO</v>
      </c>
      <c r="Q68" s="100">
        <v>25</v>
      </c>
      <c r="R68" s="73">
        <f t="shared" si="7"/>
        <v>200</v>
      </c>
      <c r="S68" s="73" t="str">
        <f t="shared" si="8"/>
        <v>II</v>
      </c>
      <c r="T68" s="87" t="str">
        <f t="shared" si="9"/>
        <v>ACEPTABLE CON CONTROL ESPECIFICO</v>
      </c>
      <c r="U68" s="73"/>
      <c r="V68" s="73"/>
      <c r="W68" s="74" t="s">
        <v>587</v>
      </c>
      <c r="X68" s="102" t="s">
        <v>588</v>
      </c>
      <c r="Y68" s="74"/>
      <c r="Z68" s="74"/>
      <c r="AA68" s="74"/>
      <c r="AB68" s="74" t="s">
        <v>2</v>
      </c>
      <c r="AC68" s="74"/>
      <c r="AD68" s="74" t="s">
        <v>118</v>
      </c>
      <c r="AE68" s="74" t="s">
        <v>0</v>
      </c>
    </row>
    <row r="69" spans="1:31" ht="54" x14ac:dyDescent="0.3">
      <c r="A69" s="269"/>
      <c r="B69" s="269"/>
      <c r="C69" s="229"/>
      <c r="D69" s="231"/>
      <c r="E69" s="229"/>
      <c r="F69" s="229"/>
      <c r="G69" s="45" t="s">
        <v>116</v>
      </c>
      <c r="H69" s="74" t="s">
        <v>54</v>
      </c>
      <c r="I69" s="74" t="s">
        <v>53</v>
      </c>
      <c r="J69" s="96" t="s">
        <v>513</v>
      </c>
      <c r="K69" s="96" t="s">
        <v>552</v>
      </c>
      <c r="L69" s="96" t="s">
        <v>553</v>
      </c>
      <c r="M69" s="46">
        <v>2</v>
      </c>
      <c r="N69" s="74">
        <v>2</v>
      </c>
      <c r="O69" s="73">
        <f t="shared" si="5"/>
        <v>4</v>
      </c>
      <c r="P69" s="73" t="str">
        <f t="shared" si="6"/>
        <v>BAJO</v>
      </c>
      <c r="Q69" s="100">
        <v>10</v>
      </c>
      <c r="R69" s="73">
        <f t="shared" si="7"/>
        <v>40</v>
      </c>
      <c r="S69" s="73" t="str">
        <f t="shared" si="8"/>
        <v>III</v>
      </c>
      <c r="T69" s="87" t="str">
        <f t="shared" si="9"/>
        <v>MEJORABLE</v>
      </c>
      <c r="U69" s="73"/>
      <c r="V69" s="73"/>
      <c r="W69" s="107" t="s">
        <v>603</v>
      </c>
      <c r="X69" s="102" t="s">
        <v>588</v>
      </c>
      <c r="Y69" s="74"/>
      <c r="Z69" s="74"/>
      <c r="AA69" s="74"/>
      <c r="AB69" s="74" t="s">
        <v>2</v>
      </c>
      <c r="AC69" s="74"/>
      <c r="AD69" s="74" t="s">
        <v>51</v>
      </c>
      <c r="AE69" s="74" t="s">
        <v>0</v>
      </c>
    </row>
    <row r="70" spans="1:31" ht="54" customHeight="1" x14ac:dyDescent="0.3">
      <c r="A70" s="269"/>
      <c r="B70" s="269"/>
      <c r="C70" s="229"/>
      <c r="D70" s="232"/>
      <c r="E70" s="229"/>
      <c r="F70" s="229"/>
      <c r="G70" s="45" t="s">
        <v>115</v>
      </c>
      <c r="H70" s="74" t="s">
        <v>114</v>
      </c>
      <c r="I70" s="74" t="s">
        <v>474</v>
      </c>
      <c r="J70" s="46" t="s">
        <v>508</v>
      </c>
      <c r="K70" s="46" t="s">
        <v>524</v>
      </c>
      <c r="L70" s="46" t="s">
        <v>533</v>
      </c>
      <c r="M70" s="74">
        <v>4</v>
      </c>
      <c r="N70" s="74">
        <v>2</v>
      </c>
      <c r="O70" s="73">
        <f t="shared" si="5"/>
        <v>8</v>
      </c>
      <c r="P70" s="73" t="str">
        <f t="shared" si="6"/>
        <v>MEDIO</v>
      </c>
      <c r="Q70" s="100">
        <v>25</v>
      </c>
      <c r="R70" s="73">
        <f t="shared" si="7"/>
        <v>200</v>
      </c>
      <c r="S70" s="73" t="str">
        <f t="shared" si="8"/>
        <v>II</v>
      </c>
      <c r="T70" s="87" t="str">
        <f t="shared" si="9"/>
        <v>ACEPTABLE CON CONTROL ESPECIFICO</v>
      </c>
      <c r="U70" s="73"/>
      <c r="V70" s="73"/>
      <c r="W70" s="74" t="s">
        <v>603</v>
      </c>
      <c r="X70" s="102" t="s">
        <v>588</v>
      </c>
      <c r="Y70" s="74"/>
      <c r="Z70" s="74"/>
      <c r="AA70" s="74"/>
      <c r="AB70" s="74" t="s">
        <v>2</v>
      </c>
      <c r="AC70" s="74"/>
      <c r="AD70" s="74" t="s">
        <v>1</v>
      </c>
      <c r="AE70" s="74" t="s">
        <v>0</v>
      </c>
    </row>
    <row r="71" spans="1:31" ht="81" customHeight="1" x14ac:dyDescent="0.3">
      <c r="A71" s="269"/>
      <c r="B71" s="269"/>
      <c r="C71" s="229" t="s">
        <v>112</v>
      </c>
      <c r="D71" s="230" t="s">
        <v>551</v>
      </c>
      <c r="E71" s="229"/>
      <c r="F71" s="229" t="s">
        <v>2</v>
      </c>
      <c r="G71" s="74" t="s">
        <v>69</v>
      </c>
      <c r="H71" s="74" t="s">
        <v>110</v>
      </c>
      <c r="I71" s="74" t="s">
        <v>109</v>
      </c>
      <c r="J71" s="46" t="s">
        <v>508</v>
      </c>
      <c r="K71" s="46" t="s">
        <v>508</v>
      </c>
      <c r="L71" s="74" t="s">
        <v>578</v>
      </c>
      <c r="M71" s="46">
        <v>2</v>
      </c>
      <c r="N71" s="74">
        <v>2</v>
      </c>
      <c r="O71" s="73">
        <f t="shared" si="5"/>
        <v>4</v>
      </c>
      <c r="P71" s="73" t="str">
        <f t="shared" si="6"/>
        <v>BAJO</v>
      </c>
      <c r="Q71" s="100">
        <v>25</v>
      </c>
      <c r="R71" s="73">
        <f t="shared" si="7"/>
        <v>100</v>
      </c>
      <c r="S71" s="73" t="str">
        <f t="shared" si="8"/>
        <v>III</v>
      </c>
      <c r="T71" s="87" t="str">
        <f t="shared" si="9"/>
        <v>MEJORABLE</v>
      </c>
      <c r="U71" s="73">
        <v>24</v>
      </c>
      <c r="V71" s="73"/>
      <c r="W71" s="74" t="s">
        <v>608</v>
      </c>
      <c r="X71" s="102" t="s">
        <v>588</v>
      </c>
      <c r="Y71" s="74"/>
      <c r="Z71" s="74"/>
      <c r="AA71" s="74"/>
      <c r="AB71" s="74" t="s">
        <v>2</v>
      </c>
      <c r="AC71" s="74"/>
      <c r="AD71" s="74" t="s">
        <v>107</v>
      </c>
      <c r="AE71" s="74" t="s">
        <v>0</v>
      </c>
    </row>
    <row r="72" spans="1:31" ht="63.75" x14ac:dyDescent="0.3">
      <c r="A72" s="269"/>
      <c r="B72" s="269"/>
      <c r="C72" s="229"/>
      <c r="D72" s="231"/>
      <c r="E72" s="229"/>
      <c r="F72" s="229"/>
      <c r="G72" s="74" t="s">
        <v>106</v>
      </c>
      <c r="H72" s="74" t="s">
        <v>105</v>
      </c>
      <c r="I72" s="74" t="s">
        <v>104</v>
      </c>
      <c r="J72" s="91" t="s">
        <v>508</v>
      </c>
      <c r="K72" s="96" t="s">
        <v>508</v>
      </c>
      <c r="L72" s="96" t="s">
        <v>576</v>
      </c>
      <c r="M72" s="74">
        <v>4</v>
      </c>
      <c r="N72" s="74">
        <v>2</v>
      </c>
      <c r="O72" s="73">
        <f t="shared" si="5"/>
        <v>8</v>
      </c>
      <c r="P72" s="73" t="str">
        <f t="shared" si="6"/>
        <v>MEDIO</v>
      </c>
      <c r="Q72" s="100">
        <v>25</v>
      </c>
      <c r="R72" s="73">
        <f t="shared" si="7"/>
        <v>200</v>
      </c>
      <c r="S72" s="73" t="str">
        <f t="shared" si="8"/>
        <v>II</v>
      </c>
      <c r="T72" s="87" t="str">
        <f t="shared" si="9"/>
        <v>ACEPTABLE CON CONTROL ESPECIFICO</v>
      </c>
      <c r="U72" s="73">
        <v>24</v>
      </c>
      <c r="V72" s="73"/>
      <c r="W72" s="74" t="s">
        <v>616</v>
      </c>
      <c r="X72" s="102" t="s">
        <v>588</v>
      </c>
      <c r="Y72" s="74"/>
      <c r="Z72" s="74"/>
      <c r="AA72" s="74"/>
      <c r="AB72" s="74" t="s">
        <v>2</v>
      </c>
      <c r="AC72" s="74"/>
      <c r="AD72" s="74" t="s">
        <v>101</v>
      </c>
      <c r="AE72" s="74" t="s">
        <v>0</v>
      </c>
    </row>
    <row r="73" spans="1:31" ht="63.75" x14ac:dyDescent="0.3">
      <c r="A73" s="269"/>
      <c r="B73" s="269"/>
      <c r="C73" s="229"/>
      <c r="D73" s="231"/>
      <c r="E73" s="229"/>
      <c r="F73" s="229"/>
      <c r="G73" s="74" t="s">
        <v>100</v>
      </c>
      <c r="H73" s="74" t="s">
        <v>99</v>
      </c>
      <c r="I73" s="74" t="s">
        <v>98</v>
      </c>
      <c r="J73" s="46" t="s">
        <v>508</v>
      </c>
      <c r="K73" s="46" t="s">
        <v>524</v>
      </c>
      <c r="L73" s="46" t="s">
        <v>533</v>
      </c>
      <c r="M73" s="46">
        <v>4</v>
      </c>
      <c r="N73" s="74">
        <v>2</v>
      </c>
      <c r="O73" s="73">
        <f t="shared" si="5"/>
        <v>8</v>
      </c>
      <c r="P73" s="73" t="str">
        <f t="shared" si="6"/>
        <v>MEDIO</v>
      </c>
      <c r="Q73" s="100">
        <v>25</v>
      </c>
      <c r="R73" s="73">
        <f t="shared" si="7"/>
        <v>200</v>
      </c>
      <c r="S73" s="73" t="str">
        <f t="shared" si="8"/>
        <v>II</v>
      </c>
      <c r="T73" s="87" t="str">
        <f t="shared" si="9"/>
        <v>ACEPTABLE CON CONTROL ESPECIFICO</v>
      </c>
      <c r="U73" s="73">
        <v>24</v>
      </c>
      <c r="V73" s="73"/>
      <c r="W73" s="107" t="s">
        <v>603</v>
      </c>
      <c r="X73" s="102" t="s">
        <v>588</v>
      </c>
      <c r="Y73" s="74"/>
      <c r="Z73" s="74"/>
      <c r="AA73" s="74"/>
      <c r="AB73" s="74" t="s">
        <v>2</v>
      </c>
      <c r="AC73" s="74"/>
      <c r="AD73" s="74" t="s">
        <v>96</v>
      </c>
      <c r="AE73" s="74" t="s">
        <v>0</v>
      </c>
    </row>
    <row r="74" spans="1:31" ht="81" customHeight="1" x14ac:dyDescent="0.3">
      <c r="A74" s="269"/>
      <c r="B74" s="269"/>
      <c r="C74" s="229"/>
      <c r="D74" s="231"/>
      <c r="E74" s="229"/>
      <c r="F74" s="229"/>
      <c r="G74" s="74" t="s">
        <v>95</v>
      </c>
      <c r="H74" s="74" t="s">
        <v>94</v>
      </c>
      <c r="I74" s="74" t="s">
        <v>93</v>
      </c>
      <c r="J74" s="74" t="s">
        <v>513</v>
      </c>
      <c r="K74" s="74" t="s">
        <v>513</v>
      </c>
      <c r="L74" s="74" t="s">
        <v>577</v>
      </c>
      <c r="M74" s="74">
        <v>2</v>
      </c>
      <c r="N74" s="74">
        <v>2</v>
      </c>
      <c r="O74" s="73">
        <f t="shared" si="5"/>
        <v>4</v>
      </c>
      <c r="P74" s="73" t="str">
        <f t="shared" si="6"/>
        <v>BAJO</v>
      </c>
      <c r="Q74" s="100">
        <v>10</v>
      </c>
      <c r="R74" s="73">
        <f t="shared" si="7"/>
        <v>40</v>
      </c>
      <c r="S74" s="73" t="str">
        <f t="shared" si="8"/>
        <v>III</v>
      </c>
      <c r="T74" s="87" t="str">
        <f t="shared" si="9"/>
        <v>MEJORABLE</v>
      </c>
      <c r="U74" s="73">
        <v>24</v>
      </c>
      <c r="V74" s="73"/>
      <c r="W74" s="74" t="s">
        <v>621</v>
      </c>
      <c r="X74" s="102" t="s">
        <v>588</v>
      </c>
      <c r="Y74" s="74"/>
      <c r="Z74" s="74"/>
      <c r="AA74" s="74"/>
      <c r="AB74" s="74" t="s">
        <v>2</v>
      </c>
      <c r="AC74" s="74"/>
      <c r="AD74" s="74" t="s">
        <v>90</v>
      </c>
      <c r="AE74" s="74" t="s">
        <v>0</v>
      </c>
    </row>
    <row r="75" spans="1:31" ht="54" customHeight="1" x14ac:dyDescent="0.3">
      <c r="A75" s="269"/>
      <c r="B75" s="269"/>
      <c r="C75" s="229"/>
      <c r="D75" s="231"/>
      <c r="E75" s="229"/>
      <c r="F75" s="229"/>
      <c r="G75" s="74" t="s">
        <v>89</v>
      </c>
      <c r="H75" s="74" t="s">
        <v>88</v>
      </c>
      <c r="I75" s="74" t="s">
        <v>53</v>
      </c>
      <c r="J75" s="96" t="s">
        <v>513</v>
      </c>
      <c r="K75" s="96" t="s">
        <v>552</v>
      </c>
      <c r="L75" s="96" t="s">
        <v>553</v>
      </c>
      <c r="M75" s="46">
        <v>2</v>
      </c>
      <c r="N75" s="74">
        <v>2</v>
      </c>
      <c r="O75" s="73">
        <f t="shared" si="5"/>
        <v>4</v>
      </c>
      <c r="P75" s="73" t="str">
        <f t="shared" si="6"/>
        <v>BAJO</v>
      </c>
      <c r="Q75" s="100">
        <v>10</v>
      </c>
      <c r="R75" s="73">
        <f t="shared" si="7"/>
        <v>40</v>
      </c>
      <c r="S75" s="73" t="str">
        <f t="shared" si="8"/>
        <v>III</v>
      </c>
      <c r="T75" s="87" t="str">
        <f t="shared" si="9"/>
        <v>MEJORABLE</v>
      </c>
      <c r="U75" s="73">
        <v>24</v>
      </c>
      <c r="V75" s="73"/>
      <c r="W75" s="74" t="s">
        <v>603</v>
      </c>
      <c r="X75" s="102" t="s">
        <v>588</v>
      </c>
      <c r="Y75" s="74"/>
      <c r="Z75" s="74"/>
      <c r="AA75" s="74"/>
      <c r="AB75" s="74" t="s">
        <v>2</v>
      </c>
      <c r="AC75" s="74"/>
      <c r="AD75" s="74" t="s">
        <v>51</v>
      </c>
      <c r="AE75" s="74" t="s">
        <v>0</v>
      </c>
    </row>
    <row r="76" spans="1:31" ht="54" x14ac:dyDescent="0.3">
      <c r="A76" s="269"/>
      <c r="B76" s="269"/>
      <c r="C76" s="229"/>
      <c r="D76" s="231"/>
      <c r="E76" s="229"/>
      <c r="F76" s="229"/>
      <c r="G76" s="74" t="s">
        <v>86</v>
      </c>
      <c r="H76" s="74" t="s">
        <v>85</v>
      </c>
      <c r="I76" s="74" t="s">
        <v>84</v>
      </c>
      <c r="J76" s="74" t="s">
        <v>513</v>
      </c>
      <c r="K76" s="74" t="s">
        <v>508</v>
      </c>
      <c r="L76" s="74" t="s">
        <v>509</v>
      </c>
      <c r="M76" s="74">
        <v>2</v>
      </c>
      <c r="N76" s="74">
        <v>2</v>
      </c>
      <c r="O76" s="73">
        <f t="shared" si="5"/>
        <v>4</v>
      </c>
      <c r="P76" s="73" t="str">
        <f t="shared" si="6"/>
        <v>BAJO</v>
      </c>
      <c r="Q76" s="100">
        <v>10</v>
      </c>
      <c r="R76" s="73">
        <f t="shared" si="7"/>
        <v>40</v>
      </c>
      <c r="S76" s="73" t="str">
        <f t="shared" si="8"/>
        <v>III</v>
      </c>
      <c r="T76" s="87" t="str">
        <f t="shared" si="9"/>
        <v>MEJORABLE</v>
      </c>
      <c r="U76" s="73">
        <v>24</v>
      </c>
      <c r="V76" s="73"/>
      <c r="W76" s="108" t="s">
        <v>623</v>
      </c>
      <c r="X76" s="102" t="s">
        <v>588</v>
      </c>
      <c r="Y76" s="74"/>
      <c r="Z76" s="74"/>
      <c r="AA76" s="74"/>
      <c r="AB76" s="74" t="s">
        <v>2</v>
      </c>
      <c r="AC76" s="74"/>
      <c r="AD76" s="74" t="s">
        <v>81</v>
      </c>
      <c r="AE76" s="74" t="s">
        <v>0</v>
      </c>
    </row>
    <row r="77" spans="1:31" ht="67.5" customHeight="1" x14ac:dyDescent="0.3">
      <c r="A77" s="269"/>
      <c r="B77" s="269"/>
      <c r="C77" s="229"/>
      <c r="D77" s="231"/>
      <c r="E77" s="229"/>
      <c r="F77" s="229"/>
      <c r="G77" s="229" t="s">
        <v>23</v>
      </c>
      <c r="H77" s="74" t="s">
        <v>80</v>
      </c>
      <c r="I77" s="74" t="s">
        <v>79</v>
      </c>
      <c r="J77" s="96" t="s">
        <v>513</v>
      </c>
      <c r="K77" s="92" t="s">
        <v>77</v>
      </c>
      <c r="L77" s="96" t="s">
        <v>513</v>
      </c>
      <c r="M77" s="46">
        <v>6</v>
      </c>
      <c r="N77" s="74">
        <v>4</v>
      </c>
      <c r="O77" s="73">
        <f t="shared" si="5"/>
        <v>24</v>
      </c>
      <c r="P77" s="73" t="str">
        <f t="shared" si="6"/>
        <v>MUY ALTO</v>
      </c>
      <c r="Q77" s="100">
        <v>60</v>
      </c>
      <c r="R77" s="73">
        <f t="shared" si="7"/>
        <v>1440</v>
      </c>
      <c r="S77" s="73" t="str">
        <f t="shared" si="8"/>
        <v>I</v>
      </c>
      <c r="T77" s="87" t="str">
        <f t="shared" si="9"/>
        <v>NO ACEPTABLE</v>
      </c>
      <c r="U77" s="73">
        <v>24</v>
      </c>
      <c r="V77" s="73"/>
      <c r="W77" s="74" t="s">
        <v>598</v>
      </c>
      <c r="X77" s="102" t="s">
        <v>588</v>
      </c>
      <c r="Y77" s="74"/>
      <c r="Z77" s="74"/>
      <c r="AA77" s="74"/>
      <c r="AB77" s="74" t="s">
        <v>2</v>
      </c>
      <c r="AC77" s="74"/>
      <c r="AD77" s="74" t="s">
        <v>77</v>
      </c>
      <c r="AE77" s="74" t="s">
        <v>0</v>
      </c>
    </row>
    <row r="78" spans="1:31" ht="63.75" x14ac:dyDescent="0.3">
      <c r="A78" s="269"/>
      <c r="B78" s="269"/>
      <c r="C78" s="229"/>
      <c r="D78" s="231"/>
      <c r="E78" s="229"/>
      <c r="F78" s="229"/>
      <c r="G78" s="229"/>
      <c r="H78" s="74" t="s">
        <v>76</v>
      </c>
      <c r="I78" s="74" t="s">
        <v>75</v>
      </c>
      <c r="J78" s="96" t="s">
        <v>513</v>
      </c>
      <c r="K78" s="96" t="s">
        <v>513</v>
      </c>
      <c r="L78" s="92" t="s">
        <v>72</v>
      </c>
      <c r="M78" s="74">
        <v>4</v>
      </c>
      <c r="N78" s="74">
        <v>2</v>
      </c>
      <c r="O78" s="73">
        <f t="shared" si="5"/>
        <v>8</v>
      </c>
      <c r="P78" s="73" t="str">
        <f t="shared" si="6"/>
        <v>MEDIO</v>
      </c>
      <c r="Q78" s="100">
        <v>25</v>
      </c>
      <c r="R78" s="73">
        <f t="shared" si="7"/>
        <v>200</v>
      </c>
      <c r="S78" s="73" t="str">
        <f t="shared" si="8"/>
        <v>II</v>
      </c>
      <c r="T78" s="87" t="str">
        <f t="shared" si="9"/>
        <v>ACEPTABLE CON CONTROL ESPECIFICO</v>
      </c>
      <c r="U78" s="73">
        <v>24</v>
      </c>
      <c r="V78" s="73"/>
      <c r="W78" s="74" t="s">
        <v>602</v>
      </c>
      <c r="X78" s="102" t="s">
        <v>588</v>
      </c>
      <c r="Y78" s="74"/>
      <c r="Z78" s="74"/>
      <c r="AA78" s="74"/>
      <c r="AB78" s="74" t="s">
        <v>2</v>
      </c>
      <c r="AC78" s="74"/>
      <c r="AD78" s="74" t="s">
        <v>8</v>
      </c>
      <c r="AE78" s="74" t="s">
        <v>0</v>
      </c>
    </row>
    <row r="79" spans="1:31" ht="81" x14ac:dyDescent="0.3">
      <c r="A79" s="269"/>
      <c r="B79" s="269"/>
      <c r="C79" s="229"/>
      <c r="D79" s="232"/>
      <c r="E79" s="229"/>
      <c r="F79" s="229"/>
      <c r="G79" s="229"/>
      <c r="H79" s="74" t="s">
        <v>74</v>
      </c>
      <c r="I79" s="74" t="s">
        <v>73</v>
      </c>
      <c r="J79" s="96" t="s">
        <v>513</v>
      </c>
      <c r="K79" s="96" t="s">
        <v>513</v>
      </c>
      <c r="L79" s="92" t="s">
        <v>72</v>
      </c>
      <c r="M79" s="46">
        <v>4</v>
      </c>
      <c r="N79" s="74">
        <v>2</v>
      </c>
      <c r="O79" s="73">
        <f t="shared" si="5"/>
        <v>8</v>
      </c>
      <c r="P79" s="73" t="str">
        <f t="shared" si="6"/>
        <v>MEDIO</v>
      </c>
      <c r="Q79" s="100">
        <v>25</v>
      </c>
      <c r="R79" s="73">
        <f t="shared" si="7"/>
        <v>200</v>
      </c>
      <c r="S79" s="73" t="str">
        <f t="shared" si="8"/>
        <v>II</v>
      </c>
      <c r="T79" s="87" t="str">
        <f t="shared" si="9"/>
        <v>ACEPTABLE CON CONTROL ESPECIFICO</v>
      </c>
      <c r="U79" s="73">
        <v>24</v>
      </c>
      <c r="V79" s="73"/>
      <c r="W79" s="74" t="s">
        <v>587</v>
      </c>
      <c r="X79" s="102" t="s">
        <v>588</v>
      </c>
      <c r="Y79" s="74"/>
      <c r="Z79" s="74"/>
      <c r="AA79" s="74"/>
      <c r="AB79" s="74" t="s">
        <v>2</v>
      </c>
      <c r="AC79" s="74"/>
      <c r="AD79" s="74" t="s">
        <v>71</v>
      </c>
      <c r="AE79" s="74" t="s">
        <v>0</v>
      </c>
    </row>
    <row r="80" spans="1:31" ht="67.5" x14ac:dyDescent="0.3">
      <c r="A80" s="269"/>
      <c r="B80" s="269"/>
      <c r="C80" s="229" t="s">
        <v>70</v>
      </c>
      <c r="D80" s="231" t="s">
        <v>579</v>
      </c>
      <c r="E80" s="229"/>
      <c r="F80" s="229" t="s">
        <v>2</v>
      </c>
      <c r="G80" s="99" t="s">
        <v>69</v>
      </c>
      <c r="H80" s="74" t="s">
        <v>65</v>
      </c>
      <c r="I80" s="74" t="s">
        <v>64</v>
      </c>
      <c r="J80" s="74" t="s">
        <v>508</v>
      </c>
      <c r="K80" s="92" t="s">
        <v>62</v>
      </c>
      <c r="L80" s="74" t="s">
        <v>508</v>
      </c>
      <c r="M80" s="46">
        <v>2</v>
      </c>
      <c r="N80" s="54">
        <v>2</v>
      </c>
      <c r="O80" s="73">
        <f t="shared" si="5"/>
        <v>4</v>
      </c>
      <c r="P80" s="73" t="str">
        <f t="shared" si="6"/>
        <v>BAJO</v>
      </c>
      <c r="Q80" s="100">
        <v>10</v>
      </c>
      <c r="R80" s="73">
        <f t="shared" si="7"/>
        <v>40</v>
      </c>
      <c r="S80" s="73" t="str">
        <f t="shared" si="8"/>
        <v>III</v>
      </c>
      <c r="T80" s="87" t="str">
        <f t="shared" si="9"/>
        <v>MEJORABLE</v>
      </c>
      <c r="U80" s="73">
        <v>24</v>
      </c>
      <c r="V80" s="73"/>
      <c r="W80" s="74" t="s">
        <v>608</v>
      </c>
      <c r="X80" s="102" t="s">
        <v>588</v>
      </c>
      <c r="Y80" s="74"/>
      <c r="Z80" s="74"/>
      <c r="AA80" s="74" t="s">
        <v>2</v>
      </c>
      <c r="AB80" s="74" t="s">
        <v>2</v>
      </c>
      <c r="AC80" s="74"/>
      <c r="AD80" s="74" t="s">
        <v>62</v>
      </c>
      <c r="AE80" s="74" t="s">
        <v>0</v>
      </c>
    </row>
    <row r="81" spans="1:31" ht="67.5" customHeight="1" x14ac:dyDescent="0.3">
      <c r="A81" s="269"/>
      <c r="B81" s="269"/>
      <c r="C81" s="229"/>
      <c r="D81" s="231"/>
      <c r="E81" s="229"/>
      <c r="F81" s="229"/>
      <c r="G81" s="229" t="s">
        <v>23</v>
      </c>
      <c r="H81" s="74" t="s">
        <v>22</v>
      </c>
      <c r="I81" s="74" t="s">
        <v>21</v>
      </c>
      <c r="J81" s="91" t="s">
        <v>513</v>
      </c>
      <c r="K81" s="91" t="s">
        <v>565</v>
      </c>
      <c r="L81" s="91" t="s">
        <v>566</v>
      </c>
      <c r="M81" s="74">
        <v>2</v>
      </c>
      <c r="N81" s="74">
        <v>1</v>
      </c>
      <c r="O81" s="73">
        <f t="shared" si="5"/>
        <v>2</v>
      </c>
      <c r="P81" s="73" t="str">
        <f t="shared" si="6"/>
        <v>BAJO</v>
      </c>
      <c r="Q81" s="100">
        <v>10</v>
      </c>
      <c r="R81" s="73">
        <f t="shared" si="7"/>
        <v>20</v>
      </c>
      <c r="S81" s="73" t="str">
        <f t="shared" si="8"/>
        <v>IV</v>
      </c>
      <c r="T81" s="87" t="str">
        <f t="shared" si="9"/>
        <v>ACEPTABLE</v>
      </c>
      <c r="U81" s="73">
        <v>24</v>
      </c>
      <c r="V81" s="73"/>
      <c r="W81" s="74" t="s">
        <v>592</v>
      </c>
      <c r="X81" s="102" t="s">
        <v>588</v>
      </c>
      <c r="Y81" s="74"/>
      <c r="Z81" s="74"/>
      <c r="AA81" s="74" t="s">
        <v>2</v>
      </c>
      <c r="AB81" s="74" t="s">
        <v>2</v>
      </c>
      <c r="AC81" s="74"/>
      <c r="AD81" s="92" t="s">
        <v>634</v>
      </c>
      <c r="AE81" s="74" t="s">
        <v>0</v>
      </c>
    </row>
    <row r="82" spans="1:31" ht="81" customHeight="1" x14ac:dyDescent="0.3">
      <c r="A82" s="269"/>
      <c r="B82" s="269"/>
      <c r="C82" s="229"/>
      <c r="D82" s="231"/>
      <c r="E82" s="229"/>
      <c r="F82" s="229"/>
      <c r="G82" s="229"/>
      <c r="H82" s="74" t="s">
        <v>14</v>
      </c>
      <c r="I82" s="74" t="s">
        <v>13</v>
      </c>
      <c r="J82" s="92" t="s">
        <v>508</v>
      </c>
      <c r="K82" s="74" t="s">
        <v>591</v>
      </c>
      <c r="L82" s="92" t="s">
        <v>56</v>
      </c>
      <c r="M82" s="74">
        <v>4</v>
      </c>
      <c r="N82" s="74">
        <v>2</v>
      </c>
      <c r="O82" s="73">
        <f t="shared" si="5"/>
        <v>8</v>
      </c>
      <c r="P82" s="73" t="str">
        <f t="shared" si="6"/>
        <v>MEDIO</v>
      </c>
      <c r="Q82" s="100">
        <v>25</v>
      </c>
      <c r="R82" s="73">
        <f t="shared" si="7"/>
        <v>200</v>
      </c>
      <c r="S82" s="73" t="str">
        <f t="shared" si="8"/>
        <v>II</v>
      </c>
      <c r="T82" s="87" t="str">
        <f t="shared" si="9"/>
        <v>ACEPTABLE CON CONTROL ESPECIFICO</v>
      </c>
      <c r="U82" s="73">
        <v>24</v>
      </c>
      <c r="V82" s="73"/>
      <c r="W82" s="74" t="s">
        <v>587</v>
      </c>
      <c r="X82" s="102" t="s">
        <v>588</v>
      </c>
      <c r="Y82" s="74"/>
      <c r="Z82" s="74"/>
      <c r="AA82" s="74"/>
      <c r="AB82" s="74" t="s">
        <v>2</v>
      </c>
      <c r="AC82" s="74"/>
      <c r="AD82" s="74" t="s">
        <v>56</v>
      </c>
      <c r="AE82" s="74" t="s">
        <v>0</v>
      </c>
    </row>
    <row r="83" spans="1:31" ht="67.5" x14ac:dyDescent="0.3">
      <c r="A83" s="269"/>
      <c r="B83" s="269"/>
      <c r="C83" s="229"/>
      <c r="D83" s="231"/>
      <c r="E83" s="229"/>
      <c r="F83" s="229"/>
      <c r="G83" s="229"/>
      <c r="H83" s="74" t="s">
        <v>12</v>
      </c>
      <c r="I83" s="74" t="s">
        <v>11</v>
      </c>
      <c r="J83" s="92" t="s">
        <v>508</v>
      </c>
      <c r="K83" s="92" t="s">
        <v>508</v>
      </c>
      <c r="L83" s="92" t="s">
        <v>56</v>
      </c>
      <c r="M83" s="46">
        <v>2</v>
      </c>
      <c r="N83" s="74">
        <v>2</v>
      </c>
      <c r="O83" s="73">
        <f t="shared" si="5"/>
        <v>4</v>
      </c>
      <c r="P83" s="73" t="str">
        <f t="shared" si="6"/>
        <v>BAJO</v>
      </c>
      <c r="Q83" s="100">
        <v>10</v>
      </c>
      <c r="R83" s="73">
        <f t="shared" si="7"/>
        <v>40</v>
      </c>
      <c r="S83" s="73" t="str">
        <f t="shared" si="8"/>
        <v>III</v>
      </c>
      <c r="T83" s="87" t="str">
        <f t="shared" si="9"/>
        <v>MEJORABLE</v>
      </c>
      <c r="U83" s="73">
        <v>24</v>
      </c>
      <c r="V83" s="73"/>
      <c r="W83" s="74" t="s">
        <v>602</v>
      </c>
      <c r="X83" s="102" t="s">
        <v>588</v>
      </c>
      <c r="Y83" s="74"/>
      <c r="Z83" s="74"/>
      <c r="AA83" s="74"/>
      <c r="AB83" s="74" t="s">
        <v>2</v>
      </c>
      <c r="AC83" s="74"/>
      <c r="AD83" s="74" t="s">
        <v>56</v>
      </c>
      <c r="AE83" s="74" t="s">
        <v>0</v>
      </c>
    </row>
    <row r="84" spans="1:31" ht="54" x14ac:dyDescent="0.3">
      <c r="A84" s="269"/>
      <c r="B84" s="269"/>
      <c r="C84" s="229"/>
      <c r="D84" s="231"/>
      <c r="E84" s="229"/>
      <c r="F84" s="229"/>
      <c r="G84" s="74" t="s">
        <v>55</v>
      </c>
      <c r="H84" s="74" t="s">
        <v>54</v>
      </c>
      <c r="I84" s="74" t="s">
        <v>53</v>
      </c>
      <c r="J84" s="96" t="s">
        <v>513</v>
      </c>
      <c r="K84" s="96" t="s">
        <v>552</v>
      </c>
      <c r="L84" s="96" t="s">
        <v>553</v>
      </c>
      <c r="M84" s="74">
        <v>2</v>
      </c>
      <c r="N84" s="74">
        <v>2</v>
      </c>
      <c r="O84" s="73">
        <f t="shared" si="5"/>
        <v>4</v>
      </c>
      <c r="P84" s="73" t="str">
        <f t="shared" si="6"/>
        <v>BAJO</v>
      </c>
      <c r="Q84" s="100">
        <v>10</v>
      </c>
      <c r="R84" s="73">
        <f t="shared" si="7"/>
        <v>40</v>
      </c>
      <c r="S84" s="73" t="str">
        <f t="shared" si="8"/>
        <v>III</v>
      </c>
      <c r="T84" s="87" t="str">
        <f t="shared" si="9"/>
        <v>MEJORABLE</v>
      </c>
      <c r="U84" s="73">
        <v>24</v>
      </c>
      <c r="V84" s="73"/>
      <c r="W84" s="74" t="s">
        <v>603</v>
      </c>
      <c r="X84" s="102" t="s">
        <v>588</v>
      </c>
      <c r="Y84" s="74"/>
      <c r="Z84" s="74"/>
      <c r="AA84" s="74"/>
      <c r="AB84" s="74" t="s">
        <v>2</v>
      </c>
      <c r="AC84" s="74"/>
      <c r="AD84" s="74" t="s">
        <v>355</v>
      </c>
      <c r="AE84" s="74" t="s">
        <v>0</v>
      </c>
    </row>
    <row r="85" spans="1:31" ht="63.75" x14ac:dyDescent="0.3">
      <c r="A85" s="269"/>
      <c r="B85" s="269"/>
      <c r="C85" s="229"/>
      <c r="D85" s="231"/>
      <c r="E85" s="229"/>
      <c r="F85" s="229"/>
      <c r="G85" s="74" t="s">
        <v>7</v>
      </c>
      <c r="H85" s="74" t="s">
        <v>6</v>
      </c>
      <c r="I85" s="74" t="s">
        <v>5</v>
      </c>
      <c r="J85" s="46" t="s">
        <v>508</v>
      </c>
      <c r="K85" s="46" t="s">
        <v>524</v>
      </c>
      <c r="L85" s="46" t="s">
        <v>533</v>
      </c>
      <c r="M85" s="46">
        <v>4</v>
      </c>
      <c r="N85" s="74">
        <v>2</v>
      </c>
      <c r="O85" s="73">
        <f t="shared" si="5"/>
        <v>8</v>
      </c>
      <c r="P85" s="73" t="str">
        <f t="shared" si="6"/>
        <v>MEDIO</v>
      </c>
      <c r="Q85" s="100">
        <v>25</v>
      </c>
      <c r="R85" s="73">
        <f t="shared" si="7"/>
        <v>200</v>
      </c>
      <c r="S85" s="73" t="str">
        <f t="shared" si="8"/>
        <v>II</v>
      </c>
      <c r="T85" s="87" t="str">
        <f t="shared" si="9"/>
        <v>ACEPTABLE CON CONTROL ESPECIFICO</v>
      </c>
      <c r="U85" s="73">
        <v>24</v>
      </c>
      <c r="V85" s="73"/>
      <c r="W85" s="74" t="s">
        <v>598</v>
      </c>
      <c r="X85" s="102" t="s">
        <v>588</v>
      </c>
      <c r="Y85" s="74"/>
      <c r="Z85" s="74"/>
      <c r="AA85" s="74"/>
      <c r="AB85" s="74" t="s">
        <v>2</v>
      </c>
      <c r="AC85" s="74"/>
      <c r="AD85" s="74" t="s">
        <v>50</v>
      </c>
      <c r="AE85" s="74" t="s">
        <v>0</v>
      </c>
    </row>
    <row r="86" spans="1:31" ht="54" x14ac:dyDescent="0.3">
      <c r="A86" s="269"/>
      <c r="B86" s="269"/>
      <c r="C86" s="229"/>
      <c r="D86" s="231"/>
      <c r="E86" s="229"/>
      <c r="F86" s="229"/>
      <c r="G86" s="92" t="s">
        <v>41</v>
      </c>
      <c r="H86" s="74" t="s">
        <v>40</v>
      </c>
      <c r="I86" s="74" t="s">
        <v>39</v>
      </c>
      <c r="J86" s="74" t="s">
        <v>508</v>
      </c>
      <c r="K86" s="74" t="s">
        <v>590</v>
      </c>
      <c r="L86" s="74" t="s">
        <v>635</v>
      </c>
      <c r="M86" s="74">
        <v>2</v>
      </c>
      <c r="N86" s="74">
        <v>2</v>
      </c>
      <c r="O86" s="73">
        <f t="shared" si="5"/>
        <v>4</v>
      </c>
      <c r="P86" s="73" t="str">
        <f t="shared" si="6"/>
        <v>BAJO</v>
      </c>
      <c r="Q86" s="100">
        <v>25</v>
      </c>
      <c r="R86" s="73">
        <f t="shared" si="7"/>
        <v>100</v>
      </c>
      <c r="S86" s="73" t="str">
        <f t="shared" si="8"/>
        <v>III</v>
      </c>
      <c r="T86" s="87" t="str">
        <f t="shared" si="9"/>
        <v>MEJORABLE</v>
      </c>
      <c r="U86" s="73">
        <v>24</v>
      </c>
      <c r="V86" s="73"/>
      <c r="W86" s="74" t="s">
        <v>607</v>
      </c>
      <c r="X86" s="102" t="s">
        <v>588</v>
      </c>
      <c r="Y86" s="74"/>
      <c r="Z86" s="74"/>
      <c r="AA86" s="74"/>
      <c r="AB86" s="74" t="s">
        <v>2</v>
      </c>
      <c r="AC86" s="74"/>
      <c r="AD86" s="92" t="s">
        <v>38</v>
      </c>
      <c r="AE86" s="74" t="s">
        <v>0</v>
      </c>
    </row>
  </sheetData>
  <mergeCells count="97">
    <mergeCell ref="F57:F70"/>
    <mergeCell ref="C46:C56"/>
    <mergeCell ref="E46:E56"/>
    <mergeCell ref="F46:F56"/>
    <mergeCell ref="C37:C45"/>
    <mergeCell ref="C57:C70"/>
    <mergeCell ref="E57:E70"/>
    <mergeCell ref="F37:F45"/>
    <mergeCell ref="G81:G83"/>
    <mergeCell ref="G77:G79"/>
    <mergeCell ref="C80:C86"/>
    <mergeCell ref="E80:E86"/>
    <mergeCell ref="F80:F86"/>
    <mergeCell ref="C71:C79"/>
    <mergeCell ref="E71:E79"/>
    <mergeCell ref="F71:F79"/>
    <mergeCell ref="D6:D12"/>
    <mergeCell ref="D13:D14"/>
    <mergeCell ref="D15:D20"/>
    <mergeCell ref="D21:D22"/>
    <mergeCell ref="A5:A86"/>
    <mergeCell ref="B5:B86"/>
    <mergeCell ref="D57:D70"/>
    <mergeCell ref="D71:D79"/>
    <mergeCell ref="D80:D86"/>
    <mergeCell ref="D46:D56"/>
    <mergeCell ref="D23:D24"/>
    <mergeCell ref="D25:D28"/>
    <mergeCell ref="D29:D31"/>
    <mergeCell ref="C32:C33"/>
    <mergeCell ref="C29:C31"/>
    <mergeCell ref="A2:A4"/>
    <mergeCell ref="D2:D4"/>
    <mergeCell ref="G2:H2"/>
    <mergeCell ref="H3:H4"/>
    <mergeCell ref="G3:G4"/>
    <mergeCell ref="F3:F4"/>
    <mergeCell ref="E3:E4"/>
    <mergeCell ref="B2:B4"/>
    <mergeCell ref="AE2:AE4"/>
    <mergeCell ref="C6:C12"/>
    <mergeCell ref="E6:E12"/>
    <mergeCell ref="F6:F12"/>
    <mergeCell ref="C23:C24"/>
    <mergeCell ref="E23:E24"/>
    <mergeCell ref="F23:F24"/>
    <mergeCell ref="C21:C22"/>
    <mergeCell ref="E21:E22"/>
    <mergeCell ref="F21:F22"/>
    <mergeCell ref="C15:C20"/>
    <mergeCell ref="E15:E20"/>
    <mergeCell ref="F15:F20"/>
    <mergeCell ref="U2:X2"/>
    <mergeCell ref="L3:L4"/>
    <mergeCell ref="K3:K4"/>
    <mergeCell ref="AD2:AD4"/>
    <mergeCell ref="E29:E31"/>
    <mergeCell ref="J3:J4"/>
    <mergeCell ref="N3:N4"/>
    <mergeCell ref="O3:O4"/>
    <mergeCell ref="P3:P4"/>
    <mergeCell ref="Q3:Q4"/>
    <mergeCell ref="X3:X4"/>
    <mergeCell ref="M2:S2"/>
    <mergeCell ref="S3:S4"/>
    <mergeCell ref="M3:M4"/>
    <mergeCell ref="C1:AC1"/>
    <mergeCell ref="C2:C4"/>
    <mergeCell ref="E2:F2"/>
    <mergeCell ref="I2:I4"/>
    <mergeCell ref="F13:F14"/>
    <mergeCell ref="Y2:AC2"/>
    <mergeCell ref="R3:R4"/>
    <mergeCell ref="J2:L2"/>
    <mergeCell ref="T3:T4"/>
    <mergeCell ref="AC3:AC4"/>
    <mergeCell ref="AB3:AB4"/>
    <mergeCell ref="AA3:AA4"/>
    <mergeCell ref="Z3:Z4"/>
    <mergeCell ref="Y3:Y4"/>
    <mergeCell ref="U3:V3"/>
    <mergeCell ref="W3:W4"/>
    <mergeCell ref="F34:F35"/>
    <mergeCell ref="F32:F33"/>
    <mergeCell ref="E13:E14"/>
    <mergeCell ref="E37:E45"/>
    <mergeCell ref="C34:C35"/>
    <mergeCell ref="E34:E35"/>
    <mergeCell ref="E32:E33"/>
    <mergeCell ref="D32:D33"/>
    <mergeCell ref="D34:D35"/>
    <mergeCell ref="D37:D45"/>
    <mergeCell ref="F29:F31"/>
    <mergeCell ref="C25:C28"/>
    <mergeCell ref="E25:E28"/>
    <mergeCell ref="F25:F28"/>
    <mergeCell ref="C13:C14"/>
  </mergeCells>
  <conditionalFormatting sqref="Y2 Y3:AC3 Y53:AC53 Y80:AC86 Y5:AC12">
    <cfRule type="cellIs" dxfId="680" priority="137" operator="equal">
      <formula>"BAJO"</formula>
    </cfRule>
    <cfRule type="cellIs" dxfId="679" priority="138" operator="equal">
      <formula>"MEDIO"</formula>
    </cfRule>
    <cfRule type="cellIs" dxfId="678" priority="139" operator="equal">
      <formula>"ALTO"</formula>
    </cfRule>
  </conditionalFormatting>
  <conditionalFormatting sqref="AD2:AE5">
    <cfRule type="cellIs" dxfId="677" priority="134" operator="equal">
      <formula>"BAJO"</formula>
    </cfRule>
    <cfRule type="cellIs" dxfId="676" priority="135" operator="equal">
      <formula>"MEDIO"</formula>
    </cfRule>
    <cfRule type="cellIs" dxfId="675" priority="136" operator="equal">
      <formula>"ALTO"</formula>
    </cfRule>
  </conditionalFormatting>
  <conditionalFormatting sqref="Y46:AC46 Y54:AC54">
    <cfRule type="cellIs" dxfId="674" priority="131" operator="equal">
      <formula>"BAJO"</formula>
    </cfRule>
    <cfRule type="cellIs" dxfId="673" priority="132" operator="equal">
      <formula>"MEDIO"</formula>
    </cfRule>
    <cfRule type="cellIs" dxfId="672" priority="133" operator="equal">
      <formula>"ALTO"</formula>
    </cfRule>
  </conditionalFormatting>
  <conditionalFormatting sqref="Y55:AC56">
    <cfRule type="cellIs" dxfId="671" priority="128" operator="equal">
      <formula>"BAJO"</formula>
    </cfRule>
    <cfRule type="cellIs" dxfId="670" priority="129" operator="equal">
      <formula>"MEDIO"</formula>
    </cfRule>
    <cfRule type="cellIs" dxfId="669" priority="130" operator="equal">
      <formula>"ALTO"</formula>
    </cfRule>
  </conditionalFormatting>
  <conditionalFormatting sqref="Y62:AC62">
    <cfRule type="cellIs" dxfId="668" priority="85" operator="equal">
      <formula>"BAJO"</formula>
    </cfRule>
    <cfRule type="cellIs" dxfId="667" priority="86" operator="equal">
      <formula>"MEDIO"</formula>
    </cfRule>
    <cfRule type="cellIs" dxfId="666" priority="87" operator="equal">
      <formula>"ALTO"</formula>
    </cfRule>
  </conditionalFormatting>
  <conditionalFormatting sqref="Y52:AC52">
    <cfRule type="cellIs" dxfId="665" priority="100" operator="equal">
      <formula>"BAJO"</formula>
    </cfRule>
    <cfRule type="cellIs" dxfId="664" priority="101" operator="equal">
      <formula>"MEDIO"</formula>
    </cfRule>
    <cfRule type="cellIs" dxfId="663" priority="102" operator="equal">
      <formula>"ALTO"</formula>
    </cfRule>
  </conditionalFormatting>
  <conditionalFormatting sqref="Y57:AC57">
    <cfRule type="cellIs" dxfId="662" priority="94" operator="equal">
      <formula>"BAJO"</formula>
    </cfRule>
    <cfRule type="cellIs" dxfId="661" priority="95" operator="equal">
      <formula>"MEDIO"</formula>
    </cfRule>
    <cfRule type="cellIs" dxfId="660" priority="96" operator="equal">
      <formula>"ALTO"</formula>
    </cfRule>
  </conditionalFormatting>
  <conditionalFormatting sqref="Y69:AC70">
    <cfRule type="cellIs" dxfId="659" priority="91" operator="equal">
      <formula>"BAJO"</formula>
    </cfRule>
    <cfRule type="cellIs" dxfId="658" priority="92" operator="equal">
      <formula>"MEDIO"</formula>
    </cfRule>
    <cfRule type="cellIs" dxfId="657" priority="93" operator="equal">
      <formula>"ALTO"</formula>
    </cfRule>
  </conditionalFormatting>
  <conditionalFormatting sqref="AD62">
    <cfRule type="cellIs" dxfId="656" priority="88" operator="equal">
      <formula>"BAJO"</formula>
    </cfRule>
    <cfRule type="cellIs" dxfId="655" priority="89" operator="equal">
      <formula>"MEDIO"</formula>
    </cfRule>
    <cfRule type="cellIs" dxfId="654" priority="90" operator="equal">
      <formula>"ALTO"</formula>
    </cfRule>
  </conditionalFormatting>
  <conditionalFormatting sqref="Y65:AC65">
    <cfRule type="cellIs" dxfId="653" priority="82" operator="equal">
      <formula>"BAJO"</formula>
    </cfRule>
    <cfRule type="cellIs" dxfId="652" priority="83" operator="equal">
      <formula>"MEDIO"</formula>
    </cfRule>
    <cfRule type="cellIs" dxfId="651" priority="84" operator="equal">
      <formula>"ALTO"</formula>
    </cfRule>
  </conditionalFormatting>
  <conditionalFormatting sqref="Y71:AC73">
    <cfRule type="cellIs" dxfId="650" priority="76" operator="equal">
      <formula>"BAJO"</formula>
    </cfRule>
    <cfRule type="cellIs" dxfId="649" priority="77" operator="equal">
      <formula>"MEDIO"</formula>
    </cfRule>
    <cfRule type="cellIs" dxfId="648" priority="78" operator="equal">
      <formula>"ALTO"</formula>
    </cfRule>
  </conditionalFormatting>
  <conditionalFormatting sqref="Y79:AC79">
    <cfRule type="cellIs" dxfId="647" priority="73" operator="equal">
      <formula>"BAJO"</formula>
    </cfRule>
    <cfRule type="cellIs" dxfId="646" priority="74" operator="equal">
      <formula>"MEDIO"</formula>
    </cfRule>
    <cfRule type="cellIs" dxfId="645" priority="75" operator="equal">
      <formula>"ALTO"</formula>
    </cfRule>
  </conditionalFormatting>
  <conditionalFormatting sqref="Y76:AC78">
    <cfRule type="cellIs" dxfId="644" priority="70" operator="equal">
      <formula>"BAJO"</formula>
    </cfRule>
    <cfRule type="cellIs" dxfId="643" priority="71" operator="equal">
      <formula>"MEDIO"</formula>
    </cfRule>
    <cfRule type="cellIs" dxfId="642" priority="72" operator="equal">
      <formula>"ALTO"</formula>
    </cfRule>
  </conditionalFormatting>
  <conditionalFormatting sqref="Y74:AC74">
    <cfRule type="cellIs" dxfId="641" priority="67" operator="equal">
      <formula>"BAJO"</formula>
    </cfRule>
    <cfRule type="cellIs" dxfId="640" priority="68" operator="equal">
      <formula>"MEDIO"</formula>
    </cfRule>
    <cfRule type="cellIs" dxfId="639" priority="69" operator="equal">
      <formula>"ALTO"</formula>
    </cfRule>
  </conditionalFormatting>
  <conditionalFormatting sqref="Y75:AC75">
    <cfRule type="cellIs" dxfId="638" priority="64" operator="equal">
      <formula>"BAJO"</formula>
    </cfRule>
    <cfRule type="cellIs" dxfId="637" priority="65" operator="equal">
      <formula>"MEDIO"</formula>
    </cfRule>
    <cfRule type="cellIs" dxfId="636" priority="66" operator="equal">
      <formula>"ALTO"</formula>
    </cfRule>
  </conditionalFormatting>
  <conditionalFormatting sqref="Y34:AC34">
    <cfRule type="cellIs" dxfId="635" priority="61" operator="equal">
      <formula>"BAJO"</formula>
    </cfRule>
    <cfRule type="cellIs" dxfId="634" priority="62" operator="equal">
      <formula>"MEDIO"</formula>
    </cfRule>
    <cfRule type="cellIs" dxfId="633" priority="63" operator="equal">
      <formula>"ALTO"</formula>
    </cfRule>
  </conditionalFormatting>
  <conditionalFormatting sqref="Y68:AC68">
    <cfRule type="cellIs" dxfId="632" priority="58" operator="equal">
      <formula>"BAJO"</formula>
    </cfRule>
    <cfRule type="cellIs" dxfId="631" priority="59" operator="equal">
      <formula>"MEDIO"</formula>
    </cfRule>
    <cfRule type="cellIs" dxfId="630" priority="60" operator="equal">
      <formula>"ALTO"</formula>
    </cfRule>
  </conditionalFormatting>
  <conditionalFormatting sqref="Y67:AC67">
    <cfRule type="cellIs" dxfId="629" priority="55" operator="equal">
      <formula>"BAJO"</formula>
    </cfRule>
    <cfRule type="cellIs" dxfId="628" priority="56" operator="equal">
      <formula>"MEDIO"</formula>
    </cfRule>
    <cfRule type="cellIs" dxfId="627" priority="57" operator="equal">
      <formula>"ALTO"</formula>
    </cfRule>
  </conditionalFormatting>
  <conditionalFormatting sqref="AD63:AD66">
    <cfRule type="cellIs" dxfId="626" priority="41" operator="equal">
      <formula>"BAJO"</formula>
    </cfRule>
    <cfRule type="cellIs" dxfId="625" priority="42" operator="equal">
      <formula>"MEDIO"</formula>
    </cfRule>
    <cfRule type="cellIs" dxfId="624" priority="43" operator="equal">
      <formula>"ALTO"</formula>
    </cfRule>
  </conditionalFormatting>
  <conditionalFormatting sqref="T2:T3">
    <cfRule type="cellIs" dxfId="623" priority="35" operator="equal">
      <formula>"BAJO"</formula>
    </cfRule>
    <cfRule type="cellIs" dxfId="622" priority="36" operator="equal">
      <formula>"MEDIO"</formula>
    </cfRule>
    <cfRule type="cellIs" dxfId="621" priority="37" operator="equal">
      <formula>"ALTO"</formula>
    </cfRule>
  </conditionalFormatting>
  <conditionalFormatting sqref="T5:T86">
    <cfRule type="containsText" dxfId="620" priority="1" operator="containsText" text="NO ACEPTABLE">
      <formula>NOT(ISERROR(SEARCH("NO ACEPTABLE",T5)))</formula>
    </cfRule>
    <cfRule type="containsText" dxfId="619" priority="2" operator="containsText" text="ACEPTABLE CON CONTROL ESPECIFICO">
      <formula>NOT(ISERROR(SEARCH("ACEPTABLE CON CONTROL ESPECIFICO",T5)))</formula>
    </cfRule>
    <cfRule type="containsText" dxfId="618" priority="3" operator="containsText" text="MEJORABLE">
      <formula>NOT(ISERROR(SEARCH("MEJORABLE",T5)))</formula>
    </cfRule>
    <cfRule type="containsText" dxfId="617" priority="4" operator="containsText" text="ACEPTABLE">
      <formula>NOT(ISERROR(SEARCH("ACEPTABLE",T5)))</formula>
    </cfRule>
    <cfRule type="containsText" dxfId="616" priority="33" stopIfTrue="1" operator="containsText" text="MEDIO">
      <formula>NOT(ISERROR(SEARCH("MEDIO",T5)))</formula>
    </cfRule>
    <cfRule type="containsText" dxfId="615" priority="34" stopIfTrue="1" operator="containsText" text="BAJO">
      <formula>NOT(ISERROR(SEARCH("BAJO",T5)))</formula>
    </cfRule>
  </conditionalFormatting>
  <conditionalFormatting sqref="T5:T86">
    <cfRule type="cellIs" dxfId="614" priority="31" stopIfTrue="1" operator="equal">
      <formula>"MUY ALTO"</formula>
    </cfRule>
    <cfRule type="containsText" dxfId="613" priority="32" stopIfTrue="1" operator="containsText" text="ALTO">
      <formula>NOT(ISERROR(SEARCH("ALTO",T5)))</formula>
    </cfRule>
  </conditionalFormatting>
  <conditionalFormatting sqref="T11">
    <cfRule type="cellIs" dxfId="612" priority="28" operator="equal">
      <formula>"BAJO"</formula>
    </cfRule>
    <cfRule type="cellIs" dxfId="611" priority="29" operator="equal">
      <formula>"MEDIO"</formula>
    </cfRule>
    <cfRule type="cellIs" dxfId="610" priority="30" operator="equal">
      <formula>"ALTO"</formula>
    </cfRule>
  </conditionalFormatting>
  <conditionalFormatting sqref="T13:T14 T19:T86">
    <cfRule type="containsText" dxfId="609" priority="26" stopIfTrue="1" operator="containsText" text="MEDIO">
      <formula>NOT(ISERROR(SEARCH("MEDIO",T13)))</formula>
    </cfRule>
    <cfRule type="containsText" dxfId="608" priority="27" stopIfTrue="1" operator="containsText" text="BAJO">
      <formula>NOT(ISERROR(SEARCH("BAJO",T13)))</formula>
    </cfRule>
  </conditionalFormatting>
  <conditionalFormatting sqref="T13:T14">
    <cfRule type="cellIs" dxfId="607" priority="24" stopIfTrue="1" operator="equal">
      <formula>"MUY ALTO"</formula>
    </cfRule>
    <cfRule type="containsText" dxfId="606" priority="25" stopIfTrue="1" operator="containsText" text="ALTO">
      <formula>NOT(ISERROR(SEARCH("ALTO",T13)))</formula>
    </cfRule>
  </conditionalFormatting>
  <conditionalFormatting sqref="T15 T17">
    <cfRule type="containsText" dxfId="605" priority="22" stopIfTrue="1" operator="containsText" text="MEDIO">
      <formula>NOT(ISERROR(SEARCH("MEDIO",T15)))</formula>
    </cfRule>
    <cfRule type="containsText" dxfId="604" priority="23" stopIfTrue="1" operator="containsText" text="BAJO">
      <formula>NOT(ISERROR(SEARCH("BAJO",T15)))</formula>
    </cfRule>
  </conditionalFormatting>
  <conditionalFormatting sqref="T15 T17">
    <cfRule type="cellIs" dxfId="603" priority="20" stopIfTrue="1" operator="equal">
      <formula>"MUY ALTO"</formula>
    </cfRule>
    <cfRule type="containsText" dxfId="602" priority="21" stopIfTrue="1" operator="containsText" text="ALTO">
      <formula>NOT(ISERROR(SEARCH("ALTO",T15)))</formula>
    </cfRule>
  </conditionalFormatting>
  <conditionalFormatting sqref="T18">
    <cfRule type="containsText" dxfId="601" priority="18" stopIfTrue="1" operator="containsText" text="MEDIO">
      <formula>NOT(ISERROR(SEARCH("MEDIO",T18)))</formula>
    </cfRule>
    <cfRule type="containsText" dxfId="600" priority="19" stopIfTrue="1" operator="containsText" text="BAJO">
      <formula>NOT(ISERROR(SEARCH("BAJO",T18)))</formula>
    </cfRule>
  </conditionalFormatting>
  <conditionalFormatting sqref="T18">
    <cfRule type="cellIs" dxfId="599" priority="16" stopIfTrue="1" operator="equal">
      <formula>"MUY ALTO"</formula>
    </cfRule>
    <cfRule type="containsText" dxfId="598" priority="17" stopIfTrue="1" operator="containsText" text="ALTO">
      <formula>NOT(ISERROR(SEARCH("ALTO",T18)))</formula>
    </cfRule>
  </conditionalFormatting>
  <conditionalFormatting sqref="T16">
    <cfRule type="containsText" dxfId="597" priority="14" stopIfTrue="1" operator="containsText" text="MEDIO">
      <formula>NOT(ISERROR(SEARCH("MEDIO",T16)))</formula>
    </cfRule>
    <cfRule type="containsText" dxfId="596" priority="15" stopIfTrue="1" operator="containsText" text="BAJO">
      <formula>NOT(ISERROR(SEARCH("BAJO",T16)))</formula>
    </cfRule>
  </conditionalFormatting>
  <conditionalFormatting sqref="T16">
    <cfRule type="cellIs" dxfId="595" priority="12" stopIfTrue="1" operator="equal">
      <formula>"MUY ALTO"</formula>
    </cfRule>
    <cfRule type="containsText" dxfId="594" priority="13" stopIfTrue="1" operator="containsText" text="ALTO">
      <formula>NOT(ISERROR(SEARCH("ALTO",T16)))</formula>
    </cfRule>
  </conditionalFormatting>
  <conditionalFormatting sqref="T5:T86">
    <cfRule type="containsText" dxfId="593" priority="5" operator="containsText" text="ALTO">
      <formula>NOT(ISERROR(SEARCH("ALTO",T5)))</formula>
    </cfRule>
    <cfRule type="containsText" dxfId="592" priority="6" operator="containsText" text="MEDIO">
      <formula>NOT(ISERROR(SEARCH("MEDIO",T5)))</formula>
    </cfRule>
    <cfRule type="containsText" dxfId="591" priority="7" operator="containsText" text="BAJO">
      <formula>NOT(ISERROR(SEARCH("BAJO",T5)))</formula>
    </cfRule>
  </conditionalFormatting>
  <pageMargins left="0.70866141732283472" right="0.70866141732283472" top="0.74803149606299213" bottom="0.74803149606299213" header="0.31496062992125984" footer="0.31496062992125984"/>
  <pageSetup scale="11" orientation="portrait" r:id="rId1"/>
  <headerFooter>
    <oddHeader>&amp;L&amp;G&amp;R&amp;"Arial,Negrita"&amp;14MATRIZ DE IDENTIFICACION DE PELIGROS&amp;"-,Normal"&amp;11
&amp;"Arial,Negrita"&amp;14VALORACION Y EVALUACION DE RIESGOS&amp;"-,Normal"&amp;11
&amp;"Arial,Normal"&amp;10CT-HSEQ-FM31-V01
28/09/2018</oddHead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66"/>
  <sheetViews>
    <sheetView showGridLines="0" view="pageBreakPreview" topLeftCell="A61" zoomScaleNormal="100" zoomScaleSheetLayoutView="100" workbookViewId="0">
      <selection activeCell="D76" sqref="D76"/>
    </sheetView>
  </sheetViews>
  <sheetFormatPr baseColWidth="10" defaultRowHeight="16.5" x14ac:dyDescent="0.3"/>
  <cols>
    <col min="1" max="2" width="11.42578125" style="1"/>
    <col min="3" max="4" width="14.85546875" style="1" customWidth="1"/>
    <col min="5" max="5" width="8.7109375" style="1" customWidth="1"/>
    <col min="6" max="6" width="8.85546875" style="1" customWidth="1"/>
    <col min="7" max="7" width="14.5703125" style="19" customWidth="1"/>
    <col min="8" max="8" width="24.85546875" style="1" customWidth="1"/>
    <col min="9" max="9" width="29.85546875" style="1" customWidth="1"/>
    <col min="10" max="12" width="9.5703125" style="1" customWidth="1"/>
    <col min="13" max="19" width="8.5703125" style="1" customWidth="1"/>
    <col min="20" max="20" width="16.42578125" style="1" bestFit="1" customWidth="1"/>
    <col min="21" max="22" width="6" style="1" customWidth="1"/>
    <col min="23" max="23" width="13.42578125" style="1" customWidth="1"/>
    <col min="24" max="24" width="18.85546875" style="1" customWidth="1"/>
    <col min="25" max="27" width="5.5703125" style="1" customWidth="1"/>
    <col min="28" max="29" width="10.7109375" style="1" customWidth="1"/>
    <col min="30" max="30" width="31.7109375" style="20" customWidth="1"/>
    <col min="31" max="31" width="18.5703125" style="1" hidden="1" customWidth="1"/>
    <col min="32" max="16384" width="11.42578125" style="1"/>
  </cols>
  <sheetData>
    <row r="1" spans="1:36" ht="30" customHeight="1" x14ac:dyDescent="0.3">
      <c r="A1" s="238" t="s">
        <v>670</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9"/>
    </row>
    <row r="2" spans="1:36" s="81" customFormat="1" ht="12" customHeight="1" x14ac:dyDescent="0.3">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20"/>
      <c r="AF2" s="79"/>
      <c r="AG2" s="79"/>
      <c r="AH2" s="79"/>
      <c r="AI2" s="80"/>
      <c r="AJ2" s="80"/>
    </row>
    <row r="3" spans="1:36" s="2" customFormat="1" ht="29.25" customHeight="1" x14ac:dyDescent="0.3">
      <c r="A3" s="212" t="s">
        <v>478</v>
      </c>
      <c r="B3" s="212" t="s">
        <v>479</v>
      </c>
      <c r="C3" s="221" t="s">
        <v>350</v>
      </c>
      <c r="D3" s="221" t="s">
        <v>480</v>
      </c>
      <c r="E3" s="223" t="s">
        <v>348</v>
      </c>
      <c r="F3" s="224"/>
      <c r="G3" s="223" t="s">
        <v>481</v>
      </c>
      <c r="H3" s="224"/>
      <c r="I3" s="221" t="s">
        <v>345</v>
      </c>
      <c r="J3" s="224" t="s">
        <v>484</v>
      </c>
      <c r="K3" s="212"/>
      <c r="L3" s="212"/>
      <c r="M3" s="212" t="s">
        <v>341</v>
      </c>
      <c r="N3" s="212"/>
      <c r="O3" s="212"/>
      <c r="P3" s="212"/>
      <c r="Q3" s="212"/>
      <c r="R3" s="212"/>
      <c r="S3" s="212"/>
      <c r="T3" s="78" t="s">
        <v>495</v>
      </c>
      <c r="U3" s="212" t="s">
        <v>497</v>
      </c>
      <c r="V3" s="212"/>
      <c r="W3" s="212"/>
      <c r="X3" s="212"/>
      <c r="Y3" s="224" t="s">
        <v>501</v>
      </c>
      <c r="Z3" s="212"/>
      <c r="AA3" s="212"/>
      <c r="AB3" s="212"/>
      <c r="AC3" s="212"/>
      <c r="AD3" s="221" t="s">
        <v>338</v>
      </c>
      <c r="AE3" s="221" t="s">
        <v>337</v>
      </c>
    </row>
    <row r="4" spans="1:36" s="2" customFormat="1" ht="45.75" customHeight="1" x14ac:dyDescent="0.3">
      <c r="A4" s="212"/>
      <c r="B4" s="212"/>
      <c r="C4" s="282"/>
      <c r="D4" s="282"/>
      <c r="E4" s="264" t="s">
        <v>336</v>
      </c>
      <c r="F4" s="278" t="s">
        <v>335</v>
      </c>
      <c r="G4" s="280" t="s">
        <v>482</v>
      </c>
      <c r="H4" s="278" t="s">
        <v>483</v>
      </c>
      <c r="I4" s="282"/>
      <c r="J4" s="278" t="s">
        <v>485</v>
      </c>
      <c r="K4" s="287" t="s">
        <v>486</v>
      </c>
      <c r="L4" s="287" t="s">
        <v>487</v>
      </c>
      <c r="M4" s="261" t="s">
        <v>488</v>
      </c>
      <c r="N4" s="261" t="s">
        <v>489</v>
      </c>
      <c r="O4" s="261" t="s">
        <v>490</v>
      </c>
      <c r="P4" s="261" t="s">
        <v>491</v>
      </c>
      <c r="Q4" s="261" t="s">
        <v>492</v>
      </c>
      <c r="R4" s="261" t="s">
        <v>493</v>
      </c>
      <c r="S4" s="261" t="s">
        <v>494</v>
      </c>
      <c r="T4" s="289" t="s">
        <v>496</v>
      </c>
      <c r="U4" s="264" t="s">
        <v>498</v>
      </c>
      <c r="V4" s="264"/>
      <c r="W4" s="264" t="s">
        <v>499</v>
      </c>
      <c r="X4" s="265" t="s">
        <v>500</v>
      </c>
      <c r="Y4" s="291" t="s">
        <v>502</v>
      </c>
      <c r="Z4" s="263" t="s">
        <v>503</v>
      </c>
      <c r="AA4" s="263" t="s">
        <v>504</v>
      </c>
      <c r="AB4" s="263" t="s">
        <v>505</v>
      </c>
      <c r="AC4" s="263" t="s">
        <v>506</v>
      </c>
      <c r="AD4" s="282"/>
      <c r="AE4" s="282"/>
    </row>
    <row r="5" spans="1:36" s="2" customFormat="1" ht="45.75" customHeight="1" x14ac:dyDescent="0.3">
      <c r="A5" s="212"/>
      <c r="B5" s="212"/>
      <c r="C5" s="222"/>
      <c r="D5" s="222"/>
      <c r="E5" s="264"/>
      <c r="F5" s="279"/>
      <c r="G5" s="281"/>
      <c r="H5" s="279"/>
      <c r="I5" s="222"/>
      <c r="J5" s="279"/>
      <c r="K5" s="288"/>
      <c r="L5" s="288"/>
      <c r="M5" s="261"/>
      <c r="N5" s="261"/>
      <c r="O5" s="261"/>
      <c r="P5" s="261"/>
      <c r="Q5" s="261"/>
      <c r="R5" s="261"/>
      <c r="S5" s="261"/>
      <c r="T5" s="290"/>
      <c r="U5" s="63" t="s">
        <v>334</v>
      </c>
      <c r="V5" s="63" t="s">
        <v>333</v>
      </c>
      <c r="W5" s="264"/>
      <c r="X5" s="265"/>
      <c r="Y5" s="291"/>
      <c r="Z5" s="263"/>
      <c r="AA5" s="263"/>
      <c r="AB5" s="263"/>
      <c r="AC5" s="263"/>
      <c r="AD5" s="222"/>
      <c r="AE5" s="222"/>
    </row>
    <row r="6" spans="1:36" s="2" customFormat="1" ht="111" customHeight="1" x14ac:dyDescent="0.3">
      <c r="A6" s="101"/>
      <c r="B6" s="101"/>
      <c r="C6" s="102" t="s">
        <v>581</v>
      </c>
      <c r="D6" s="103" t="s">
        <v>582</v>
      </c>
      <c r="E6" s="102" t="s">
        <v>2</v>
      </c>
      <c r="F6" s="101"/>
      <c r="G6" s="102" t="s">
        <v>163</v>
      </c>
      <c r="H6" s="104" t="s">
        <v>583</v>
      </c>
      <c r="I6" s="102" t="s">
        <v>584</v>
      </c>
      <c r="J6" s="105" t="s">
        <v>508</v>
      </c>
      <c r="K6" s="105" t="s">
        <v>585</v>
      </c>
      <c r="L6" s="106" t="s">
        <v>586</v>
      </c>
      <c r="M6" s="113">
        <v>10</v>
      </c>
      <c r="N6" s="113">
        <v>3</v>
      </c>
      <c r="O6" s="113">
        <f>+M6*N6</f>
        <v>30</v>
      </c>
      <c r="P6" s="113" t="str">
        <f>IF(O6&lt;=4,"BAJO",IF(O6&lt;=8,"MEDIO",IF(O6&lt;=20,"ALTO",IF(O6&lt;=40,"MUY ALTO"))))</f>
        <v>MUY ALTO</v>
      </c>
      <c r="Q6" s="113">
        <v>60</v>
      </c>
      <c r="R6" s="113">
        <f>+O6*Q6</f>
        <v>1800</v>
      </c>
      <c r="S6" s="113" t="str">
        <f>IF(R6&lt;=20,"IV",IF(R6&lt;=120,"III",IF(R6&lt;=500,"II",IF(R6&lt;=4000,"I"))))</f>
        <v>I</v>
      </c>
      <c r="T6" s="87" t="str">
        <f>IF(R6&lt;=20,"ACEPTABLE",IF(R6&lt;=120,"MEJORABLE",IF(R6&lt;=500,"ACEPTABLE CON CONTROL ESPECIFICO",IF(R6&lt;=4000,"NO ACEPTABLE"))))</f>
        <v>NO ACEPTABLE</v>
      </c>
      <c r="U6" s="102">
        <v>25</v>
      </c>
      <c r="V6" s="101"/>
      <c r="W6" s="102" t="s">
        <v>587</v>
      </c>
      <c r="X6" s="102" t="s">
        <v>588</v>
      </c>
      <c r="Y6" s="112"/>
      <c r="Z6" s="112"/>
      <c r="AA6" s="112" t="s">
        <v>2</v>
      </c>
      <c r="AB6" s="112" t="s">
        <v>2</v>
      </c>
      <c r="AC6" s="112"/>
      <c r="AD6" s="102" t="s">
        <v>589</v>
      </c>
      <c r="AE6" s="110"/>
    </row>
    <row r="7" spans="1:36" ht="57" customHeight="1" x14ac:dyDescent="0.3">
      <c r="A7" s="270" t="s">
        <v>636</v>
      </c>
      <c r="B7" s="270" t="s">
        <v>637</v>
      </c>
      <c r="C7" s="275" t="s">
        <v>642</v>
      </c>
      <c r="D7" s="272" t="s">
        <v>643</v>
      </c>
      <c r="E7" s="272" t="s">
        <v>25</v>
      </c>
      <c r="F7" s="272"/>
      <c r="G7" s="283" t="s">
        <v>359</v>
      </c>
      <c r="H7" s="112" t="s">
        <v>442</v>
      </c>
      <c r="I7" s="112" t="s">
        <v>361</v>
      </c>
      <c r="J7" s="111" t="s">
        <v>508</v>
      </c>
      <c r="K7" s="111" t="s">
        <v>639</v>
      </c>
      <c r="L7" s="111" t="s">
        <v>638</v>
      </c>
      <c r="M7" s="76">
        <v>2</v>
      </c>
      <c r="N7" s="76">
        <v>2</v>
      </c>
      <c r="O7" s="76">
        <f>+M7*N7</f>
        <v>4</v>
      </c>
      <c r="P7" s="76" t="str">
        <f>IF(O7&lt;=4,"BAJO",IF(O7&lt;=8,"MEDIO",IF(O7&lt;=20,"ALTO",IF(O7&lt;=40,"MUY ALTO"))))</f>
        <v>BAJO</v>
      </c>
      <c r="Q7" s="76">
        <v>10</v>
      </c>
      <c r="R7" s="76">
        <f>+O7*Q7</f>
        <v>40</v>
      </c>
      <c r="S7" s="76" t="str">
        <f>IF(R7&lt;=20,"IV",IF(R7&lt;=120,"III",IF(R7&lt;=500,"II",IF(R7&lt;=4000,"I"))))</f>
        <v>III</v>
      </c>
      <c r="T7" s="33" t="str">
        <f>IF(R7&lt;=20,"ACEPTABLE",IF(R7&lt;=120,"MEJORABLE",IF(R7&lt;=500,"ACEPTABLE CON CONTROL ESPECIFICO",IF(R7&lt;=4000,"NO ACEPTABLE"))))</f>
        <v>MEJORABLE</v>
      </c>
      <c r="U7" s="69">
        <v>3</v>
      </c>
      <c r="V7" s="69"/>
      <c r="W7" s="69" t="s">
        <v>652</v>
      </c>
      <c r="X7" s="72" t="s">
        <v>588</v>
      </c>
      <c r="Y7" s="72"/>
      <c r="Z7" s="72"/>
      <c r="AA7" s="72"/>
      <c r="AB7" s="72" t="s">
        <v>2</v>
      </c>
      <c r="AC7" s="72"/>
      <c r="AD7" s="72" t="s">
        <v>364</v>
      </c>
      <c r="AE7" s="70" t="s">
        <v>465</v>
      </c>
    </row>
    <row r="8" spans="1:36" ht="67.5" customHeight="1" x14ac:dyDescent="0.3">
      <c r="A8" s="270"/>
      <c r="B8" s="270"/>
      <c r="C8" s="276"/>
      <c r="D8" s="273"/>
      <c r="E8" s="273"/>
      <c r="F8" s="273"/>
      <c r="G8" s="283"/>
      <c r="H8" s="112" t="s">
        <v>444</v>
      </c>
      <c r="I8" s="112" t="s">
        <v>369</v>
      </c>
      <c r="J8" s="111" t="s">
        <v>508</v>
      </c>
      <c r="K8" s="111" t="s">
        <v>640</v>
      </c>
      <c r="L8" s="111" t="s">
        <v>508</v>
      </c>
      <c r="M8" s="32">
        <v>0</v>
      </c>
      <c r="N8" s="32">
        <v>2</v>
      </c>
      <c r="O8" s="76">
        <f t="shared" ref="O8:O34" si="0">+M8*N8</f>
        <v>0</v>
      </c>
      <c r="P8" s="76" t="str">
        <f t="shared" ref="P8:P34" si="1">IF(O8&lt;=4,"BAJO",IF(O8&lt;=8,"MEDIO",IF(O8&lt;=20,"ALTO",IF(O8&lt;=40,"MUY ALTO"))))</f>
        <v>BAJO</v>
      </c>
      <c r="Q8" s="76">
        <v>10</v>
      </c>
      <c r="R8" s="76">
        <f t="shared" ref="R8:R34" si="2">+O8*Q8</f>
        <v>0</v>
      </c>
      <c r="S8" s="76" t="str">
        <f t="shared" ref="S8:S34" si="3">IF(R8&lt;=20,"IV",IF(R8&lt;=120,"III",IF(R8&lt;=500,"II",IF(R8&lt;=4000,"I"))))</f>
        <v>IV</v>
      </c>
      <c r="T8" s="33" t="str">
        <f t="shared" ref="T8:T34" si="4">IF(R8&lt;=20,"ACEPTABLE",IF(R8&lt;=120,"MEJORABLE",IF(R8&lt;=500,"ACEPTABLE CON CONTROL ESPECIFICO",IF(R8&lt;=4000,"NO ACEPTABLE"))))</f>
        <v>ACEPTABLE</v>
      </c>
      <c r="U8" s="69">
        <v>3</v>
      </c>
      <c r="V8" s="69"/>
      <c r="W8" s="69" t="s">
        <v>653</v>
      </c>
      <c r="X8" s="72" t="s">
        <v>588</v>
      </c>
      <c r="Y8" s="72"/>
      <c r="Z8" s="72"/>
      <c r="AA8" s="72" t="s">
        <v>2</v>
      </c>
      <c r="AB8" s="72" t="s">
        <v>2</v>
      </c>
      <c r="AC8" s="72"/>
      <c r="AD8" s="72" t="s">
        <v>370</v>
      </c>
      <c r="AE8" s="70" t="s">
        <v>465</v>
      </c>
    </row>
    <row r="9" spans="1:36" ht="65.25" customHeight="1" x14ac:dyDescent="0.3">
      <c r="A9" s="270"/>
      <c r="B9" s="270"/>
      <c r="C9" s="276"/>
      <c r="D9" s="273"/>
      <c r="E9" s="273"/>
      <c r="F9" s="273"/>
      <c r="G9" s="283"/>
      <c r="H9" s="112" t="s">
        <v>375</v>
      </c>
      <c r="I9" s="112" t="s">
        <v>376</v>
      </c>
      <c r="J9" s="111" t="s">
        <v>508</v>
      </c>
      <c r="K9" s="111" t="s">
        <v>508</v>
      </c>
      <c r="L9" s="111" t="s">
        <v>641</v>
      </c>
      <c r="M9" s="32">
        <v>2</v>
      </c>
      <c r="N9" s="32">
        <v>2</v>
      </c>
      <c r="O9" s="76">
        <f t="shared" si="0"/>
        <v>4</v>
      </c>
      <c r="P9" s="76" t="str">
        <f t="shared" si="1"/>
        <v>BAJO</v>
      </c>
      <c r="Q9" s="76">
        <v>10</v>
      </c>
      <c r="R9" s="76">
        <f t="shared" si="2"/>
        <v>40</v>
      </c>
      <c r="S9" s="76" t="str">
        <f t="shared" si="3"/>
        <v>III</v>
      </c>
      <c r="T9" s="33" t="str">
        <f t="shared" si="4"/>
        <v>MEJORABLE</v>
      </c>
      <c r="U9" s="69">
        <v>3</v>
      </c>
      <c r="V9" s="69"/>
      <c r="W9" s="69" t="s">
        <v>654</v>
      </c>
      <c r="X9" s="72" t="s">
        <v>588</v>
      </c>
      <c r="Y9" s="72"/>
      <c r="Z9" s="72"/>
      <c r="AA9" s="72"/>
      <c r="AB9" s="72" t="s">
        <v>2</v>
      </c>
      <c r="AC9" s="72"/>
      <c r="AD9" s="72" t="s">
        <v>377</v>
      </c>
      <c r="AE9" s="70" t="s">
        <v>465</v>
      </c>
    </row>
    <row r="10" spans="1:36" ht="70.5" customHeight="1" x14ac:dyDescent="0.3">
      <c r="A10" s="270"/>
      <c r="B10" s="270"/>
      <c r="C10" s="276"/>
      <c r="D10" s="273"/>
      <c r="E10" s="273"/>
      <c r="F10" s="273"/>
      <c r="G10" s="283"/>
      <c r="H10" s="112" t="s">
        <v>378</v>
      </c>
      <c r="I10" s="112" t="s">
        <v>649</v>
      </c>
      <c r="J10" s="111" t="s">
        <v>508</v>
      </c>
      <c r="K10" s="111" t="s">
        <v>508</v>
      </c>
      <c r="L10" s="116" t="s">
        <v>641</v>
      </c>
      <c r="M10" s="32">
        <v>2</v>
      </c>
      <c r="N10" s="32">
        <v>2</v>
      </c>
      <c r="O10" s="76">
        <f t="shared" si="0"/>
        <v>4</v>
      </c>
      <c r="P10" s="76" t="str">
        <f t="shared" si="1"/>
        <v>BAJO</v>
      </c>
      <c r="Q10" s="76">
        <v>10</v>
      </c>
      <c r="R10" s="76">
        <f t="shared" si="2"/>
        <v>40</v>
      </c>
      <c r="S10" s="76" t="str">
        <f t="shared" si="3"/>
        <v>III</v>
      </c>
      <c r="T10" s="33" t="str">
        <f t="shared" si="4"/>
        <v>MEJORABLE</v>
      </c>
      <c r="U10" s="69">
        <v>3</v>
      </c>
      <c r="V10" s="69"/>
      <c r="W10" s="69" t="s">
        <v>664</v>
      </c>
      <c r="X10" s="72" t="s">
        <v>588</v>
      </c>
      <c r="Y10" s="72"/>
      <c r="Z10" s="72"/>
      <c r="AA10" s="72"/>
      <c r="AB10" s="72" t="s">
        <v>2</v>
      </c>
      <c r="AC10" s="72"/>
      <c r="AD10" s="72" t="s">
        <v>469</v>
      </c>
      <c r="AE10" s="70" t="s">
        <v>465</v>
      </c>
    </row>
    <row r="11" spans="1:36" ht="47.25" customHeight="1" x14ac:dyDescent="0.3">
      <c r="A11" s="270"/>
      <c r="B11" s="270"/>
      <c r="C11" s="276"/>
      <c r="D11" s="273"/>
      <c r="E11" s="273"/>
      <c r="F11" s="273"/>
      <c r="G11" s="283" t="s">
        <v>143</v>
      </c>
      <c r="H11" s="115" t="s">
        <v>390</v>
      </c>
      <c r="I11" s="115" t="s">
        <v>391</v>
      </c>
      <c r="J11" s="127" t="s">
        <v>508</v>
      </c>
      <c r="K11" s="127" t="s">
        <v>508</v>
      </c>
      <c r="L11" s="127" t="s">
        <v>102</v>
      </c>
      <c r="M11" s="32">
        <v>2</v>
      </c>
      <c r="N11" s="32">
        <v>2</v>
      </c>
      <c r="O11" s="76">
        <f t="shared" si="0"/>
        <v>4</v>
      </c>
      <c r="P11" s="76" t="str">
        <f t="shared" si="1"/>
        <v>BAJO</v>
      </c>
      <c r="Q11" s="76">
        <v>10</v>
      </c>
      <c r="R11" s="76">
        <f t="shared" si="2"/>
        <v>40</v>
      </c>
      <c r="S11" s="76" t="str">
        <f t="shared" si="3"/>
        <v>III</v>
      </c>
      <c r="T11" s="33" t="str">
        <f t="shared" si="4"/>
        <v>MEJORABLE</v>
      </c>
      <c r="U11" s="69">
        <v>3</v>
      </c>
      <c r="V11" s="69"/>
      <c r="W11" s="69" t="s">
        <v>660</v>
      </c>
      <c r="X11" s="72" t="s">
        <v>588</v>
      </c>
      <c r="Y11" s="72"/>
      <c r="Z11" s="72"/>
      <c r="AA11" s="72"/>
      <c r="AB11" s="72" t="s">
        <v>2</v>
      </c>
      <c r="AC11" s="72"/>
      <c r="AD11" s="72" t="s">
        <v>672</v>
      </c>
      <c r="AE11" s="70" t="s">
        <v>465</v>
      </c>
    </row>
    <row r="12" spans="1:36" ht="53.25" customHeight="1" x14ac:dyDescent="0.3">
      <c r="A12" s="270"/>
      <c r="B12" s="270"/>
      <c r="C12" s="276"/>
      <c r="D12" s="273"/>
      <c r="E12" s="273"/>
      <c r="F12" s="273"/>
      <c r="G12" s="283"/>
      <c r="H12" s="115" t="s">
        <v>392</v>
      </c>
      <c r="I12" s="115" t="s">
        <v>393</v>
      </c>
      <c r="J12" s="127" t="s">
        <v>508</v>
      </c>
      <c r="K12" s="127" t="s">
        <v>508</v>
      </c>
      <c r="L12" s="127" t="s">
        <v>102</v>
      </c>
      <c r="M12" s="32">
        <v>6</v>
      </c>
      <c r="N12" s="32">
        <v>2</v>
      </c>
      <c r="O12" s="76">
        <f t="shared" si="0"/>
        <v>12</v>
      </c>
      <c r="P12" s="76" t="str">
        <f t="shared" si="1"/>
        <v>ALTO</v>
      </c>
      <c r="Q12" s="76">
        <v>10</v>
      </c>
      <c r="R12" s="76">
        <f t="shared" si="2"/>
        <v>120</v>
      </c>
      <c r="S12" s="76" t="str">
        <f t="shared" si="3"/>
        <v>III</v>
      </c>
      <c r="T12" s="33" t="str">
        <f t="shared" si="4"/>
        <v>MEJORABLE</v>
      </c>
      <c r="U12" s="69">
        <v>3</v>
      </c>
      <c r="V12" s="69"/>
      <c r="W12" s="132" t="s">
        <v>660</v>
      </c>
      <c r="X12" s="7" t="s">
        <v>588</v>
      </c>
      <c r="Y12" s="72"/>
      <c r="Z12" s="72"/>
      <c r="AA12" s="72"/>
      <c r="AB12" s="72" t="s">
        <v>2</v>
      </c>
      <c r="AC12" s="72"/>
      <c r="AD12" s="72" t="s">
        <v>672</v>
      </c>
      <c r="AE12" s="70" t="s">
        <v>465</v>
      </c>
    </row>
    <row r="13" spans="1:36" ht="40.5" customHeight="1" x14ac:dyDescent="0.3">
      <c r="A13" s="270"/>
      <c r="B13" s="270"/>
      <c r="C13" s="276"/>
      <c r="D13" s="273"/>
      <c r="E13" s="273"/>
      <c r="F13" s="273"/>
      <c r="G13" s="125" t="s">
        <v>133</v>
      </c>
      <c r="H13" s="123" t="s">
        <v>398</v>
      </c>
      <c r="I13" s="112" t="s">
        <v>59</v>
      </c>
      <c r="J13" s="111" t="s">
        <v>508</v>
      </c>
      <c r="K13" s="111" t="s">
        <v>508</v>
      </c>
      <c r="L13" s="111" t="s">
        <v>72</v>
      </c>
      <c r="M13" s="32">
        <v>2</v>
      </c>
      <c r="N13" s="32">
        <v>2</v>
      </c>
      <c r="O13" s="76">
        <f t="shared" si="0"/>
        <v>4</v>
      </c>
      <c r="P13" s="76" t="str">
        <f t="shared" si="1"/>
        <v>BAJO</v>
      </c>
      <c r="Q13" s="76">
        <v>25</v>
      </c>
      <c r="R13" s="76">
        <f t="shared" si="2"/>
        <v>100</v>
      </c>
      <c r="S13" s="76" t="str">
        <f t="shared" si="3"/>
        <v>III</v>
      </c>
      <c r="T13" s="33" t="str">
        <f t="shared" si="4"/>
        <v>MEJORABLE</v>
      </c>
      <c r="U13" s="69">
        <v>3</v>
      </c>
      <c r="V13" s="69"/>
      <c r="W13" s="69" t="s">
        <v>665</v>
      </c>
      <c r="X13" s="68" t="s">
        <v>588</v>
      </c>
      <c r="Y13" s="72" t="s">
        <v>2</v>
      </c>
      <c r="Z13" s="72"/>
      <c r="AA13" s="72"/>
      <c r="AB13" s="72"/>
      <c r="AC13" s="72"/>
      <c r="AD13" s="72" t="s">
        <v>385</v>
      </c>
      <c r="AE13" s="70" t="s">
        <v>465</v>
      </c>
    </row>
    <row r="14" spans="1:36" ht="69.75" customHeight="1" x14ac:dyDescent="0.3">
      <c r="A14" s="270"/>
      <c r="B14" s="270"/>
      <c r="C14" s="276"/>
      <c r="D14" s="273"/>
      <c r="E14" s="273"/>
      <c r="F14" s="273"/>
      <c r="G14" s="102" t="s">
        <v>403</v>
      </c>
      <c r="H14" s="54" t="s">
        <v>404</v>
      </c>
      <c r="I14" s="112" t="s">
        <v>405</v>
      </c>
      <c r="J14" s="96" t="s">
        <v>513</v>
      </c>
      <c r="K14" s="96" t="s">
        <v>552</v>
      </c>
      <c r="L14" s="96" t="s">
        <v>553</v>
      </c>
      <c r="M14" s="32">
        <v>2</v>
      </c>
      <c r="N14" s="32">
        <v>2</v>
      </c>
      <c r="O14" s="76">
        <f t="shared" si="0"/>
        <v>4</v>
      </c>
      <c r="P14" s="76" t="str">
        <f t="shared" si="1"/>
        <v>BAJO</v>
      </c>
      <c r="Q14" s="76">
        <v>10</v>
      </c>
      <c r="R14" s="76">
        <f t="shared" si="2"/>
        <v>40</v>
      </c>
      <c r="S14" s="76" t="str">
        <f t="shared" si="3"/>
        <v>III</v>
      </c>
      <c r="T14" s="33" t="str">
        <f t="shared" si="4"/>
        <v>MEJORABLE</v>
      </c>
      <c r="U14" s="69">
        <v>3</v>
      </c>
      <c r="V14" s="69"/>
      <c r="W14" s="69" t="s">
        <v>587</v>
      </c>
      <c r="X14" s="68" t="s">
        <v>588</v>
      </c>
      <c r="Y14" s="72"/>
      <c r="Z14" s="72"/>
      <c r="AA14" s="72"/>
      <c r="AB14" s="72" t="s">
        <v>2</v>
      </c>
      <c r="AC14" s="72"/>
      <c r="AD14" s="72" t="s">
        <v>406</v>
      </c>
      <c r="AE14" s="70" t="s">
        <v>465</v>
      </c>
    </row>
    <row r="15" spans="1:36" ht="42" customHeight="1" x14ac:dyDescent="0.3">
      <c r="A15" s="270"/>
      <c r="B15" s="270"/>
      <c r="C15" s="276"/>
      <c r="D15" s="273"/>
      <c r="E15" s="273"/>
      <c r="F15" s="273"/>
      <c r="G15" s="271" t="s">
        <v>419</v>
      </c>
      <c r="H15" s="54" t="s">
        <v>420</v>
      </c>
      <c r="I15" s="112" t="s">
        <v>421</v>
      </c>
      <c r="J15" s="116" t="s">
        <v>508</v>
      </c>
      <c r="K15" s="116" t="s">
        <v>508</v>
      </c>
      <c r="L15" s="116" t="s">
        <v>72</v>
      </c>
      <c r="M15" s="32">
        <v>0</v>
      </c>
      <c r="N15" s="32">
        <v>1</v>
      </c>
      <c r="O15" s="76">
        <f t="shared" si="0"/>
        <v>0</v>
      </c>
      <c r="P15" s="76" t="str">
        <f t="shared" si="1"/>
        <v>BAJO</v>
      </c>
      <c r="Q15" s="76">
        <v>25</v>
      </c>
      <c r="R15" s="76">
        <f t="shared" si="2"/>
        <v>0</v>
      </c>
      <c r="S15" s="76" t="str">
        <f t="shared" si="3"/>
        <v>IV</v>
      </c>
      <c r="T15" s="33" t="str">
        <f t="shared" si="4"/>
        <v>ACEPTABLE</v>
      </c>
      <c r="U15" s="69">
        <v>3</v>
      </c>
      <c r="V15" s="69"/>
      <c r="W15" s="69" t="s">
        <v>602</v>
      </c>
      <c r="X15" s="72" t="s">
        <v>588</v>
      </c>
      <c r="Y15" s="72"/>
      <c r="Z15" s="72"/>
      <c r="AA15" s="72"/>
      <c r="AB15" s="72" t="s">
        <v>2</v>
      </c>
      <c r="AC15" s="72"/>
      <c r="AD15" s="72" t="s">
        <v>423</v>
      </c>
      <c r="AE15" s="70" t="s">
        <v>465</v>
      </c>
    </row>
    <row r="16" spans="1:36" ht="61.5" customHeight="1" x14ac:dyDescent="0.3">
      <c r="A16" s="270"/>
      <c r="B16" s="270"/>
      <c r="C16" s="276"/>
      <c r="D16" s="273"/>
      <c r="E16" s="273"/>
      <c r="F16" s="273"/>
      <c r="G16" s="271"/>
      <c r="H16" s="54" t="s">
        <v>424</v>
      </c>
      <c r="I16" s="112" t="s">
        <v>425</v>
      </c>
      <c r="J16" s="46" t="s">
        <v>508</v>
      </c>
      <c r="K16" s="46" t="s">
        <v>524</v>
      </c>
      <c r="L16" s="46" t="s">
        <v>533</v>
      </c>
      <c r="M16" s="32">
        <v>2</v>
      </c>
      <c r="N16" s="32">
        <v>2</v>
      </c>
      <c r="O16" s="76">
        <f t="shared" si="0"/>
        <v>4</v>
      </c>
      <c r="P16" s="76" t="str">
        <f t="shared" si="1"/>
        <v>BAJO</v>
      </c>
      <c r="Q16" s="76">
        <v>60</v>
      </c>
      <c r="R16" s="76">
        <f t="shared" si="2"/>
        <v>240</v>
      </c>
      <c r="S16" s="76" t="str">
        <f t="shared" si="3"/>
        <v>II</v>
      </c>
      <c r="T16" s="87" t="str">
        <f t="shared" si="4"/>
        <v>ACEPTABLE CON CONTROL ESPECIFICO</v>
      </c>
      <c r="U16" s="69">
        <v>3</v>
      </c>
      <c r="V16" s="69"/>
      <c r="W16" s="72" t="s">
        <v>598</v>
      </c>
      <c r="X16" s="72" t="s">
        <v>588</v>
      </c>
      <c r="Y16" s="72"/>
      <c r="Z16" s="72"/>
      <c r="AA16" s="72"/>
      <c r="AB16" s="72" t="s">
        <v>2</v>
      </c>
      <c r="AC16" s="72"/>
      <c r="AD16" s="60" t="s">
        <v>426</v>
      </c>
      <c r="AE16" s="70" t="s">
        <v>465</v>
      </c>
    </row>
    <row r="17" spans="1:31" ht="40.5" customHeight="1" x14ac:dyDescent="0.3">
      <c r="A17" s="270"/>
      <c r="B17" s="270"/>
      <c r="C17" s="276"/>
      <c r="D17" s="273"/>
      <c r="E17" s="273"/>
      <c r="F17" s="273"/>
      <c r="G17" s="271"/>
      <c r="H17" s="54" t="s">
        <v>427</v>
      </c>
      <c r="I17" s="112" t="s">
        <v>405</v>
      </c>
      <c r="J17" s="114" t="s">
        <v>513</v>
      </c>
      <c r="K17" s="114" t="s">
        <v>565</v>
      </c>
      <c r="L17" s="114" t="s">
        <v>566</v>
      </c>
      <c r="M17" s="32">
        <v>6</v>
      </c>
      <c r="N17" s="32">
        <v>1</v>
      </c>
      <c r="O17" s="76">
        <f t="shared" si="0"/>
        <v>6</v>
      </c>
      <c r="P17" s="76" t="str">
        <f t="shared" si="1"/>
        <v>MEDIO</v>
      </c>
      <c r="Q17" s="76">
        <v>60</v>
      </c>
      <c r="R17" s="76">
        <f t="shared" si="2"/>
        <v>360</v>
      </c>
      <c r="S17" s="76" t="str">
        <f t="shared" si="3"/>
        <v>II</v>
      </c>
      <c r="T17" s="87" t="str">
        <f t="shared" si="4"/>
        <v>ACEPTABLE CON CONTROL ESPECIFICO</v>
      </c>
      <c r="U17" s="69">
        <v>3</v>
      </c>
      <c r="V17" s="69"/>
      <c r="W17" s="69" t="s">
        <v>661</v>
      </c>
      <c r="X17" s="71" t="s">
        <v>588</v>
      </c>
      <c r="Y17" s="72"/>
      <c r="Z17" s="72"/>
      <c r="AA17" s="72"/>
      <c r="AB17" s="72" t="s">
        <v>2</v>
      </c>
      <c r="AC17" s="72"/>
      <c r="AD17" s="72" t="s">
        <v>428</v>
      </c>
      <c r="AE17" s="70" t="s">
        <v>465</v>
      </c>
    </row>
    <row r="18" spans="1:31" ht="68.25" customHeight="1" x14ac:dyDescent="0.3">
      <c r="A18" s="270"/>
      <c r="B18" s="270"/>
      <c r="C18" s="276"/>
      <c r="D18" s="273"/>
      <c r="E18" s="273"/>
      <c r="F18" s="273"/>
      <c r="G18" s="271"/>
      <c r="H18" s="112" t="s">
        <v>429</v>
      </c>
      <c r="I18" s="112" t="s">
        <v>79</v>
      </c>
      <c r="J18" s="84" t="s">
        <v>522</v>
      </c>
      <c r="K18" s="84" t="s">
        <v>538</v>
      </c>
      <c r="L18" s="84" t="s">
        <v>564</v>
      </c>
      <c r="M18" s="32">
        <v>6</v>
      </c>
      <c r="N18" s="32">
        <v>4</v>
      </c>
      <c r="O18" s="76">
        <f t="shared" si="0"/>
        <v>24</v>
      </c>
      <c r="P18" s="126" t="str">
        <f t="shared" si="1"/>
        <v>MUY ALTO</v>
      </c>
      <c r="Q18" s="76">
        <v>60</v>
      </c>
      <c r="R18" s="76">
        <f t="shared" si="2"/>
        <v>1440</v>
      </c>
      <c r="S18" s="76" t="str">
        <f t="shared" si="3"/>
        <v>I</v>
      </c>
      <c r="T18" s="33" t="str">
        <f t="shared" si="4"/>
        <v>NO ACEPTABLE</v>
      </c>
      <c r="U18" s="69">
        <v>3</v>
      </c>
      <c r="V18" s="69"/>
      <c r="W18" s="69" t="s">
        <v>587</v>
      </c>
      <c r="X18" s="72" t="s">
        <v>588</v>
      </c>
      <c r="Y18" s="72"/>
      <c r="Z18" s="72"/>
      <c r="AA18" s="72"/>
      <c r="AB18" s="72" t="s">
        <v>2</v>
      </c>
      <c r="AC18" s="72"/>
      <c r="AD18" s="72" t="s">
        <v>431</v>
      </c>
      <c r="AE18" s="70" t="s">
        <v>465</v>
      </c>
    </row>
    <row r="19" spans="1:31" ht="64.5" customHeight="1" x14ac:dyDescent="0.3">
      <c r="A19" s="270"/>
      <c r="B19" s="270"/>
      <c r="C19" s="277"/>
      <c r="D19" s="274"/>
      <c r="E19" s="274"/>
      <c r="F19" s="274"/>
      <c r="G19" s="120" t="s">
        <v>432</v>
      </c>
      <c r="H19" s="54" t="s">
        <v>433</v>
      </c>
      <c r="I19" s="112" t="s">
        <v>39</v>
      </c>
      <c r="J19" s="85" t="s">
        <v>513</v>
      </c>
      <c r="K19" s="85" t="s">
        <v>557</v>
      </c>
      <c r="L19" s="85" t="s">
        <v>556</v>
      </c>
      <c r="M19" s="32">
        <v>2</v>
      </c>
      <c r="N19" s="32">
        <v>2</v>
      </c>
      <c r="O19" s="76">
        <f t="shared" si="0"/>
        <v>4</v>
      </c>
      <c r="P19" s="76" t="str">
        <f t="shared" si="1"/>
        <v>BAJO</v>
      </c>
      <c r="Q19" s="76">
        <v>10</v>
      </c>
      <c r="R19" s="76">
        <f t="shared" si="2"/>
        <v>40</v>
      </c>
      <c r="S19" s="76" t="str">
        <f t="shared" si="3"/>
        <v>III</v>
      </c>
      <c r="T19" s="33" t="str">
        <f t="shared" si="4"/>
        <v>MEJORABLE</v>
      </c>
      <c r="U19" s="69">
        <v>3</v>
      </c>
      <c r="V19" s="69"/>
      <c r="W19" s="69" t="s">
        <v>658</v>
      </c>
      <c r="X19" s="72" t="s">
        <v>588</v>
      </c>
      <c r="Y19" s="72"/>
      <c r="Z19" s="72"/>
      <c r="AA19" s="72"/>
      <c r="AB19" s="72" t="s">
        <v>2</v>
      </c>
      <c r="AC19" s="72"/>
      <c r="AD19" s="72" t="s">
        <v>435</v>
      </c>
      <c r="AE19" s="70" t="s">
        <v>465</v>
      </c>
    </row>
    <row r="20" spans="1:31" ht="40.5" customHeight="1" x14ac:dyDescent="0.3">
      <c r="A20" s="270"/>
      <c r="B20" s="270"/>
      <c r="C20" s="231" t="s">
        <v>644</v>
      </c>
      <c r="D20" s="273" t="s">
        <v>655</v>
      </c>
      <c r="E20" s="273"/>
      <c r="F20" s="273"/>
      <c r="G20" s="283" t="s">
        <v>359</v>
      </c>
      <c r="H20" s="112" t="s">
        <v>365</v>
      </c>
      <c r="I20" s="112" t="s">
        <v>366</v>
      </c>
      <c r="J20" s="127" t="s">
        <v>513</v>
      </c>
      <c r="K20" s="127" t="s">
        <v>513</v>
      </c>
      <c r="L20" s="127" t="s">
        <v>509</v>
      </c>
      <c r="M20" s="32">
        <v>2</v>
      </c>
      <c r="N20" s="32">
        <v>4</v>
      </c>
      <c r="O20" s="76">
        <f t="shared" si="0"/>
        <v>8</v>
      </c>
      <c r="P20" s="76" t="str">
        <f t="shared" si="1"/>
        <v>MEDIO</v>
      </c>
      <c r="Q20" s="76">
        <v>25</v>
      </c>
      <c r="R20" s="76">
        <f t="shared" si="2"/>
        <v>200</v>
      </c>
      <c r="S20" s="76" t="str">
        <f t="shared" si="3"/>
        <v>II</v>
      </c>
      <c r="T20" s="87" t="str">
        <f t="shared" si="4"/>
        <v>ACEPTABLE CON CONTROL ESPECIFICO</v>
      </c>
      <c r="U20" s="69">
        <v>30</v>
      </c>
      <c r="V20" s="69"/>
      <c r="W20" s="69"/>
      <c r="X20" s="109" t="s">
        <v>588</v>
      </c>
      <c r="Y20" s="72"/>
      <c r="Z20" s="72"/>
      <c r="AA20" s="72"/>
      <c r="AB20" s="72" t="s">
        <v>2</v>
      </c>
      <c r="AC20" s="72"/>
      <c r="AD20" s="72" t="s">
        <v>364</v>
      </c>
      <c r="AE20" s="70" t="s">
        <v>465</v>
      </c>
    </row>
    <row r="21" spans="1:31" ht="40.5" customHeight="1" x14ac:dyDescent="0.3">
      <c r="A21" s="270"/>
      <c r="B21" s="270"/>
      <c r="C21" s="231"/>
      <c r="D21" s="273"/>
      <c r="E21" s="273"/>
      <c r="F21" s="273"/>
      <c r="G21" s="283"/>
      <c r="H21" s="112" t="s">
        <v>368</v>
      </c>
      <c r="I21" s="112" t="s">
        <v>369</v>
      </c>
      <c r="J21" s="111" t="s">
        <v>513</v>
      </c>
      <c r="K21" s="111" t="s">
        <v>513</v>
      </c>
      <c r="L21" s="111" t="s">
        <v>509</v>
      </c>
      <c r="M21" s="32">
        <v>2</v>
      </c>
      <c r="N21" s="32">
        <v>4</v>
      </c>
      <c r="O21" s="76">
        <f t="shared" si="0"/>
        <v>8</v>
      </c>
      <c r="P21" s="76" t="str">
        <f t="shared" si="1"/>
        <v>MEDIO</v>
      </c>
      <c r="Q21" s="76">
        <v>10</v>
      </c>
      <c r="R21" s="76">
        <f t="shared" si="2"/>
        <v>80</v>
      </c>
      <c r="S21" s="76" t="str">
        <f t="shared" si="3"/>
        <v>III</v>
      </c>
      <c r="T21" s="33" t="str">
        <f t="shared" si="4"/>
        <v>MEJORABLE</v>
      </c>
      <c r="U21" s="69"/>
      <c r="V21" s="69"/>
      <c r="W21" s="69" t="s">
        <v>653</v>
      </c>
      <c r="X21" s="109" t="s">
        <v>588</v>
      </c>
      <c r="Y21" s="72"/>
      <c r="Z21" s="72"/>
      <c r="AA21" s="72" t="s">
        <v>2</v>
      </c>
      <c r="AB21" s="72" t="s">
        <v>2</v>
      </c>
      <c r="AC21" s="72"/>
      <c r="AD21" s="72" t="s">
        <v>370</v>
      </c>
      <c r="AE21" s="70" t="s">
        <v>465</v>
      </c>
    </row>
    <row r="22" spans="1:31" ht="81" customHeight="1" x14ac:dyDescent="0.3">
      <c r="A22" s="270"/>
      <c r="B22" s="270"/>
      <c r="C22" s="231"/>
      <c r="D22" s="273"/>
      <c r="E22" s="273"/>
      <c r="F22" s="273"/>
      <c r="G22" s="283"/>
      <c r="H22" s="112" t="s">
        <v>375</v>
      </c>
      <c r="I22" s="112" t="s">
        <v>376</v>
      </c>
      <c r="J22" s="116" t="s">
        <v>508</v>
      </c>
      <c r="K22" s="116" t="s">
        <v>508</v>
      </c>
      <c r="L22" s="116" t="s">
        <v>641</v>
      </c>
      <c r="M22" s="46">
        <v>6</v>
      </c>
      <c r="N22" s="46">
        <v>3</v>
      </c>
      <c r="O22" s="76">
        <f t="shared" si="0"/>
        <v>18</v>
      </c>
      <c r="P22" s="76" t="str">
        <f t="shared" si="1"/>
        <v>ALTO</v>
      </c>
      <c r="Q22" s="76">
        <v>10</v>
      </c>
      <c r="R22" s="76">
        <f t="shared" si="2"/>
        <v>180</v>
      </c>
      <c r="S22" s="76" t="str">
        <f t="shared" si="3"/>
        <v>II</v>
      </c>
      <c r="T22" s="87" t="str">
        <f t="shared" si="4"/>
        <v>ACEPTABLE CON CONTROL ESPECIFICO</v>
      </c>
      <c r="U22" s="69"/>
      <c r="V22" s="69"/>
      <c r="W22" s="69"/>
      <c r="X22" s="109" t="s">
        <v>588</v>
      </c>
      <c r="Y22" s="72"/>
      <c r="Z22" s="72"/>
      <c r="AA22" s="72"/>
      <c r="AB22" s="72" t="s">
        <v>2</v>
      </c>
      <c r="AC22" s="72"/>
      <c r="AD22" s="72" t="s">
        <v>377</v>
      </c>
      <c r="AE22" s="70" t="s">
        <v>465</v>
      </c>
    </row>
    <row r="23" spans="1:31" ht="72.75" customHeight="1" x14ac:dyDescent="0.3">
      <c r="A23" s="270"/>
      <c r="B23" s="270"/>
      <c r="C23" s="231"/>
      <c r="D23" s="273"/>
      <c r="E23" s="273"/>
      <c r="F23" s="273"/>
      <c r="G23" s="283"/>
      <c r="H23" s="112" t="s">
        <v>378</v>
      </c>
      <c r="I23" s="112" t="s">
        <v>379</v>
      </c>
      <c r="J23" s="124" t="s">
        <v>508</v>
      </c>
      <c r="K23" s="124" t="s">
        <v>508</v>
      </c>
      <c r="L23" s="124" t="s">
        <v>641</v>
      </c>
      <c r="M23" s="48">
        <v>2</v>
      </c>
      <c r="N23" s="48">
        <v>2</v>
      </c>
      <c r="O23" s="76">
        <f t="shared" si="0"/>
        <v>4</v>
      </c>
      <c r="P23" s="76" t="str">
        <f t="shared" si="1"/>
        <v>BAJO</v>
      </c>
      <c r="Q23" s="76">
        <v>10</v>
      </c>
      <c r="R23" s="76">
        <f t="shared" si="2"/>
        <v>40</v>
      </c>
      <c r="S23" s="76" t="str">
        <f t="shared" si="3"/>
        <v>III</v>
      </c>
      <c r="T23" s="33" t="str">
        <f t="shared" si="4"/>
        <v>MEJORABLE</v>
      </c>
      <c r="U23" s="69"/>
      <c r="V23" s="69"/>
      <c r="W23" s="69"/>
      <c r="X23" s="109" t="s">
        <v>588</v>
      </c>
      <c r="Y23" s="72"/>
      <c r="Z23" s="72"/>
      <c r="AA23" s="72"/>
      <c r="AB23" s="72" t="s">
        <v>2</v>
      </c>
      <c r="AC23" s="72"/>
      <c r="AD23" s="72" t="s">
        <v>673</v>
      </c>
      <c r="AE23" s="70" t="s">
        <v>465</v>
      </c>
    </row>
    <row r="24" spans="1:31" ht="57" customHeight="1" x14ac:dyDescent="0.3">
      <c r="A24" s="270"/>
      <c r="B24" s="270"/>
      <c r="C24" s="231"/>
      <c r="D24" s="273"/>
      <c r="E24" s="273"/>
      <c r="F24" s="273"/>
      <c r="G24" s="283" t="s">
        <v>143</v>
      </c>
      <c r="H24" s="112" t="s">
        <v>386</v>
      </c>
      <c r="I24" s="112" t="s">
        <v>387</v>
      </c>
      <c r="J24" s="127" t="s">
        <v>508</v>
      </c>
      <c r="K24" s="127" t="s">
        <v>508</v>
      </c>
      <c r="L24" s="127" t="s">
        <v>102</v>
      </c>
      <c r="M24" s="32">
        <v>2</v>
      </c>
      <c r="N24" s="32">
        <v>2</v>
      </c>
      <c r="O24" s="76">
        <f t="shared" si="0"/>
        <v>4</v>
      </c>
      <c r="P24" s="76" t="str">
        <f t="shared" si="1"/>
        <v>BAJO</v>
      </c>
      <c r="Q24" s="76">
        <v>10</v>
      </c>
      <c r="R24" s="76">
        <f t="shared" si="2"/>
        <v>40</v>
      </c>
      <c r="S24" s="76" t="str">
        <f t="shared" si="3"/>
        <v>III</v>
      </c>
      <c r="T24" s="33" t="str">
        <f t="shared" si="4"/>
        <v>MEJORABLE</v>
      </c>
      <c r="U24" s="69"/>
      <c r="V24" s="69"/>
      <c r="W24" s="69" t="s">
        <v>660</v>
      </c>
      <c r="X24" s="109" t="s">
        <v>588</v>
      </c>
      <c r="Y24" s="72"/>
      <c r="Z24" s="72"/>
      <c r="AA24" s="72"/>
      <c r="AB24" s="72" t="s">
        <v>2</v>
      </c>
      <c r="AC24" s="72"/>
      <c r="AD24" s="72" t="s">
        <v>672</v>
      </c>
      <c r="AE24" s="70" t="s">
        <v>465</v>
      </c>
    </row>
    <row r="25" spans="1:31" ht="47.25" customHeight="1" x14ac:dyDescent="0.3">
      <c r="A25" s="270"/>
      <c r="B25" s="270"/>
      <c r="C25" s="231"/>
      <c r="D25" s="273"/>
      <c r="E25" s="273"/>
      <c r="F25" s="273"/>
      <c r="G25" s="283"/>
      <c r="H25" s="112" t="s">
        <v>390</v>
      </c>
      <c r="I25" s="112" t="s">
        <v>391</v>
      </c>
      <c r="J25" s="127" t="s">
        <v>508</v>
      </c>
      <c r="K25" s="127" t="s">
        <v>508</v>
      </c>
      <c r="L25" s="127" t="s">
        <v>102</v>
      </c>
      <c r="M25" s="32">
        <v>6</v>
      </c>
      <c r="N25" s="32">
        <v>3</v>
      </c>
      <c r="O25" s="76">
        <f t="shared" si="0"/>
        <v>18</v>
      </c>
      <c r="P25" s="76" t="str">
        <f t="shared" si="1"/>
        <v>ALTO</v>
      </c>
      <c r="Q25" s="76">
        <v>10</v>
      </c>
      <c r="R25" s="76">
        <f t="shared" si="2"/>
        <v>180</v>
      </c>
      <c r="S25" s="76" t="str">
        <f t="shared" si="3"/>
        <v>II</v>
      </c>
      <c r="T25" s="87" t="str">
        <f t="shared" si="4"/>
        <v>ACEPTABLE CON CONTROL ESPECIFICO</v>
      </c>
      <c r="U25" s="69"/>
      <c r="V25" s="69"/>
      <c r="W25" s="69" t="s">
        <v>660</v>
      </c>
      <c r="X25" s="109" t="s">
        <v>588</v>
      </c>
      <c r="Y25" s="72"/>
      <c r="Z25" s="72"/>
      <c r="AA25" s="72"/>
      <c r="AB25" s="72" t="s">
        <v>2</v>
      </c>
      <c r="AC25" s="72"/>
      <c r="AD25" s="72" t="s">
        <v>672</v>
      </c>
      <c r="AE25" s="70" t="s">
        <v>465</v>
      </c>
    </row>
    <row r="26" spans="1:31" ht="30" customHeight="1" x14ac:dyDescent="0.3">
      <c r="A26" s="270"/>
      <c r="B26" s="270"/>
      <c r="C26" s="231"/>
      <c r="D26" s="273"/>
      <c r="E26" s="273"/>
      <c r="F26" s="273"/>
      <c r="G26" s="128" t="s">
        <v>133</v>
      </c>
      <c r="H26" s="134" t="s">
        <v>398</v>
      </c>
      <c r="I26" s="130" t="s">
        <v>59</v>
      </c>
      <c r="J26" s="129" t="s">
        <v>508</v>
      </c>
      <c r="K26" s="129" t="s">
        <v>508</v>
      </c>
      <c r="L26" s="129" t="s">
        <v>72</v>
      </c>
      <c r="M26" s="32">
        <v>2</v>
      </c>
      <c r="N26" s="32">
        <v>2</v>
      </c>
      <c r="O26" s="76">
        <f t="shared" si="0"/>
        <v>4</v>
      </c>
      <c r="P26" s="76" t="str">
        <f t="shared" si="1"/>
        <v>BAJO</v>
      </c>
      <c r="Q26" s="76">
        <v>25</v>
      </c>
      <c r="R26" s="76">
        <f t="shared" si="2"/>
        <v>100</v>
      </c>
      <c r="S26" s="76" t="str">
        <f t="shared" si="3"/>
        <v>III</v>
      </c>
      <c r="T26" s="33" t="str">
        <f t="shared" si="4"/>
        <v>MEJORABLE</v>
      </c>
      <c r="U26" s="69"/>
      <c r="V26" s="69"/>
      <c r="W26" s="69"/>
      <c r="X26" s="109" t="s">
        <v>588</v>
      </c>
      <c r="Y26" s="72" t="s">
        <v>2</v>
      </c>
      <c r="Z26" s="72"/>
      <c r="AA26" s="72"/>
      <c r="AB26" s="72"/>
      <c r="AC26" s="72"/>
      <c r="AD26" s="72" t="s">
        <v>385</v>
      </c>
      <c r="AE26" s="70" t="s">
        <v>465</v>
      </c>
    </row>
    <row r="27" spans="1:31" ht="54.75" customHeight="1" x14ac:dyDescent="0.3">
      <c r="A27" s="270"/>
      <c r="B27" s="270"/>
      <c r="C27" s="231"/>
      <c r="D27" s="273"/>
      <c r="E27" s="273"/>
      <c r="F27" s="273"/>
      <c r="G27" s="120" t="s">
        <v>477</v>
      </c>
      <c r="H27" s="54" t="s">
        <v>400</v>
      </c>
      <c r="I27" s="112" t="s">
        <v>401</v>
      </c>
      <c r="J27" s="115" t="s">
        <v>513</v>
      </c>
      <c r="K27" s="115" t="s">
        <v>513</v>
      </c>
      <c r="L27" s="115" t="s">
        <v>577</v>
      </c>
      <c r="M27" s="32">
        <v>6</v>
      </c>
      <c r="N27" s="32">
        <v>3</v>
      </c>
      <c r="O27" s="76">
        <f t="shared" si="0"/>
        <v>18</v>
      </c>
      <c r="P27" s="126" t="str">
        <f t="shared" si="1"/>
        <v>ALTO</v>
      </c>
      <c r="Q27" s="76">
        <v>25</v>
      </c>
      <c r="R27" s="76">
        <f t="shared" si="2"/>
        <v>450</v>
      </c>
      <c r="S27" s="76" t="str">
        <f t="shared" si="3"/>
        <v>II</v>
      </c>
      <c r="T27" s="87" t="str">
        <f t="shared" si="4"/>
        <v>ACEPTABLE CON CONTROL ESPECIFICO</v>
      </c>
      <c r="U27" s="69"/>
      <c r="V27" s="69"/>
      <c r="W27" s="69"/>
      <c r="X27" s="109" t="s">
        <v>588</v>
      </c>
      <c r="Y27" s="72"/>
      <c r="Z27" s="72"/>
      <c r="AA27" s="72"/>
      <c r="AB27" s="72" t="s">
        <v>2</v>
      </c>
      <c r="AC27" s="72"/>
      <c r="AD27" s="72" t="s">
        <v>460</v>
      </c>
      <c r="AE27" s="70" t="s">
        <v>465</v>
      </c>
    </row>
    <row r="28" spans="1:31" ht="77.25" customHeight="1" x14ac:dyDescent="0.3">
      <c r="A28" s="270"/>
      <c r="B28" s="270"/>
      <c r="C28" s="231"/>
      <c r="D28" s="273"/>
      <c r="E28" s="273"/>
      <c r="F28" s="273"/>
      <c r="G28" s="102" t="s">
        <v>403</v>
      </c>
      <c r="H28" s="54" t="s">
        <v>404</v>
      </c>
      <c r="I28" s="112" t="s">
        <v>405</v>
      </c>
      <c r="J28" s="96" t="s">
        <v>513</v>
      </c>
      <c r="K28" s="96" t="s">
        <v>552</v>
      </c>
      <c r="L28" s="96" t="s">
        <v>553</v>
      </c>
      <c r="M28" s="46">
        <v>2</v>
      </c>
      <c r="N28" s="46">
        <v>2</v>
      </c>
      <c r="O28" s="76">
        <f t="shared" si="0"/>
        <v>4</v>
      </c>
      <c r="P28" s="76" t="str">
        <f t="shared" si="1"/>
        <v>BAJO</v>
      </c>
      <c r="Q28" s="76">
        <v>10</v>
      </c>
      <c r="R28" s="76">
        <f t="shared" si="2"/>
        <v>40</v>
      </c>
      <c r="S28" s="76" t="str">
        <f t="shared" si="3"/>
        <v>III</v>
      </c>
      <c r="T28" s="33" t="str">
        <f t="shared" si="4"/>
        <v>MEJORABLE</v>
      </c>
      <c r="U28" s="69"/>
      <c r="V28" s="69"/>
      <c r="W28" s="69" t="s">
        <v>602</v>
      </c>
      <c r="X28" s="109" t="s">
        <v>588</v>
      </c>
      <c r="Y28" s="72"/>
      <c r="Z28" s="72"/>
      <c r="AA28" s="72"/>
      <c r="AB28" s="72" t="s">
        <v>2</v>
      </c>
      <c r="AC28" s="72"/>
      <c r="AD28" s="72" t="s">
        <v>406</v>
      </c>
      <c r="AE28" s="70" t="s">
        <v>465</v>
      </c>
    </row>
    <row r="29" spans="1:31" ht="45.75" customHeight="1" x14ac:dyDescent="0.3">
      <c r="A29" s="270"/>
      <c r="B29" s="270"/>
      <c r="C29" s="231"/>
      <c r="D29" s="273"/>
      <c r="E29" s="273"/>
      <c r="F29" s="273"/>
      <c r="G29" s="283" t="s">
        <v>86</v>
      </c>
      <c r="H29" s="123" t="s">
        <v>412</v>
      </c>
      <c r="I29" s="115" t="s">
        <v>413</v>
      </c>
      <c r="J29" s="84" t="s">
        <v>513</v>
      </c>
      <c r="K29" s="84" t="s">
        <v>513</v>
      </c>
      <c r="L29" s="84" t="s">
        <v>509</v>
      </c>
      <c r="M29" s="32">
        <v>6</v>
      </c>
      <c r="N29" s="32">
        <v>2</v>
      </c>
      <c r="O29" s="76">
        <f t="shared" si="0"/>
        <v>12</v>
      </c>
      <c r="P29" s="76" t="str">
        <f t="shared" si="1"/>
        <v>ALTO</v>
      </c>
      <c r="Q29" s="76">
        <v>10</v>
      </c>
      <c r="R29" s="76">
        <f t="shared" si="2"/>
        <v>120</v>
      </c>
      <c r="S29" s="76" t="str">
        <f t="shared" si="3"/>
        <v>III</v>
      </c>
      <c r="T29" s="33" t="str">
        <f t="shared" si="4"/>
        <v>MEJORABLE</v>
      </c>
      <c r="U29" s="69"/>
      <c r="V29" s="69"/>
      <c r="W29" s="69"/>
      <c r="X29" s="109" t="s">
        <v>588</v>
      </c>
      <c r="Y29" s="72"/>
      <c r="Z29" s="72"/>
      <c r="AA29" s="72"/>
      <c r="AB29" s="72" t="s">
        <v>2</v>
      </c>
      <c r="AC29" s="72"/>
      <c r="AD29" s="247" t="s">
        <v>411</v>
      </c>
      <c r="AE29" s="70" t="s">
        <v>465</v>
      </c>
    </row>
    <row r="30" spans="1:31" ht="44.25" customHeight="1" x14ac:dyDescent="0.3">
      <c r="A30" s="270"/>
      <c r="B30" s="270"/>
      <c r="C30" s="231"/>
      <c r="D30" s="273"/>
      <c r="E30" s="273"/>
      <c r="F30" s="273"/>
      <c r="G30" s="283"/>
      <c r="H30" s="123" t="s">
        <v>417</v>
      </c>
      <c r="I30" s="115" t="s">
        <v>408</v>
      </c>
      <c r="J30" s="84" t="s">
        <v>513</v>
      </c>
      <c r="K30" s="84" t="s">
        <v>513</v>
      </c>
      <c r="L30" s="84" t="s">
        <v>509</v>
      </c>
      <c r="M30" s="32">
        <v>2</v>
      </c>
      <c r="N30" s="32">
        <v>2</v>
      </c>
      <c r="O30" s="76">
        <f t="shared" si="0"/>
        <v>4</v>
      </c>
      <c r="P30" s="76" t="str">
        <f t="shared" si="1"/>
        <v>BAJO</v>
      </c>
      <c r="Q30" s="76">
        <v>10</v>
      </c>
      <c r="R30" s="76">
        <f t="shared" si="2"/>
        <v>40</v>
      </c>
      <c r="S30" s="76" t="str">
        <f t="shared" si="3"/>
        <v>III</v>
      </c>
      <c r="T30" s="33" t="str">
        <f t="shared" si="4"/>
        <v>MEJORABLE</v>
      </c>
      <c r="U30" s="69"/>
      <c r="V30" s="69"/>
      <c r="W30" s="69" t="s">
        <v>663</v>
      </c>
      <c r="X30" s="109" t="s">
        <v>588</v>
      </c>
      <c r="Y30" s="72"/>
      <c r="Z30" s="72"/>
      <c r="AA30" s="72"/>
      <c r="AB30" s="72" t="s">
        <v>2</v>
      </c>
      <c r="AC30" s="72"/>
      <c r="AD30" s="247"/>
      <c r="AE30" s="70" t="s">
        <v>465</v>
      </c>
    </row>
    <row r="31" spans="1:31" ht="54" customHeight="1" x14ac:dyDescent="0.3">
      <c r="A31" s="270"/>
      <c r="B31" s="270"/>
      <c r="C31" s="231"/>
      <c r="D31" s="273"/>
      <c r="E31" s="273"/>
      <c r="F31" s="273"/>
      <c r="G31" s="271" t="s">
        <v>656</v>
      </c>
      <c r="H31" s="54" t="s">
        <v>424</v>
      </c>
      <c r="I31" s="112" t="s">
        <v>425</v>
      </c>
      <c r="J31" s="46" t="s">
        <v>508</v>
      </c>
      <c r="K31" s="46" t="s">
        <v>524</v>
      </c>
      <c r="L31" s="46" t="s">
        <v>533</v>
      </c>
      <c r="M31" s="46">
        <v>6</v>
      </c>
      <c r="N31" s="46">
        <v>1</v>
      </c>
      <c r="O31" s="76">
        <f t="shared" si="0"/>
        <v>6</v>
      </c>
      <c r="P31" s="76" t="str">
        <f t="shared" si="1"/>
        <v>MEDIO</v>
      </c>
      <c r="Q31" s="76">
        <v>25</v>
      </c>
      <c r="R31" s="76">
        <f t="shared" si="2"/>
        <v>150</v>
      </c>
      <c r="S31" s="76" t="str">
        <f t="shared" si="3"/>
        <v>II</v>
      </c>
      <c r="T31" s="87" t="str">
        <f t="shared" si="4"/>
        <v>ACEPTABLE CON CONTROL ESPECIFICO</v>
      </c>
      <c r="U31" s="69"/>
      <c r="V31" s="69"/>
      <c r="W31" s="72" t="s">
        <v>598</v>
      </c>
      <c r="X31" s="109" t="s">
        <v>588</v>
      </c>
      <c r="Y31" s="72"/>
      <c r="Z31" s="72"/>
      <c r="AA31" s="72"/>
      <c r="AB31" s="72" t="s">
        <v>2</v>
      </c>
      <c r="AC31" s="72"/>
      <c r="AD31" s="72" t="s">
        <v>426</v>
      </c>
      <c r="AE31" s="70" t="s">
        <v>465</v>
      </c>
    </row>
    <row r="32" spans="1:31" ht="45" customHeight="1" x14ac:dyDescent="0.3">
      <c r="A32" s="270"/>
      <c r="B32" s="270"/>
      <c r="C32" s="231"/>
      <c r="D32" s="273"/>
      <c r="E32" s="273"/>
      <c r="F32" s="273"/>
      <c r="G32" s="271"/>
      <c r="H32" s="54" t="s">
        <v>657</v>
      </c>
      <c r="I32" s="112" t="s">
        <v>405</v>
      </c>
      <c r="J32" s="114" t="s">
        <v>513</v>
      </c>
      <c r="K32" s="114" t="s">
        <v>565</v>
      </c>
      <c r="L32" s="114" t="s">
        <v>566</v>
      </c>
      <c r="M32" s="32">
        <v>2</v>
      </c>
      <c r="N32" s="32">
        <v>1</v>
      </c>
      <c r="O32" s="76">
        <f t="shared" si="0"/>
        <v>2</v>
      </c>
      <c r="P32" s="76" t="str">
        <f t="shared" si="1"/>
        <v>BAJO</v>
      </c>
      <c r="Q32" s="76">
        <v>25</v>
      </c>
      <c r="R32" s="76">
        <f t="shared" si="2"/>
        <v>50</v>
      </c>
      <c r="S32" s="76" t="str">
        <f t="shared" si="3"/>
        <v>III</v>
      </c>
      <c r="T32" s="33" t="str">
        <f t="shared" si="4"/>
        <v>MEJORABLE</v>
      </c>
      <c r="U32" s="69"/>
      <c r="V32" s="69"/>
      <c r="W32" s="69" t="s">
        <v>661</v>
      </c>
      <c r="X32" s="109" t="s">
        <v>588</v>
      </c>
      <c r="Y32" s="72"/>
      <c r="Z32" s="72"/>
      <c r="AA32" s="72"/>
      <c r="AB32" s="72" t="s">
        <v>2</v>
      </c>
      <c r="AC32" s="72"/>
      <c r="AD32" s="72" t="s">
        <v>428</v>
      </c>
      <c r="AE32" s="70" t="s">
        <v>465</v>
      </c>
    </row>
    <row r="33" spans="1:31" ht="75" customHeight="1" x14ac:dyDescent="0.3">
      <c r="A33" s="270"/>
      <c r="B33" s="270"/>
      <c r="C33" s="231"/>
      <c r="D33" s="273"/>
      <c r="E33" s="273"/>
      <c r="F33" s="273"/>
      <c r="G33" s="271"/>
      <c r="H33" s="112" t="s">
        <v>429</v>
      </c>
      <c r="I33" s="112" t="s">
        <v>79</v>
      </c>
      <c r="J33" s="84" t="s">
        <v>522</v>
      </c>
      <c r="K33" s="84" t="s">
        <v>538</v>
      </c>
      <c r="L33" s="84" t="s">
        <v>564</v>
      </c>
      <c r="M33" s="43">
        <v>6</v>
      </c>
      <c r="N33" s="32">
        <v>4</v>
      </c>
      <c r="O33" s="76">
        <f t="shared" si="0"/>
        <v>24</v>
      </c>
      <c r="P33" s="126" t="str">
        <f t="shared" si="1"/>
        <v>MUY ALTO</v>
      </c>
      <c r="Q33" s="76">
        <v>60</v>
      </c>
      <c r="R33" s="76">
        <f t="shared" si="2"/>
        <v>1440</v>
      </c>
      <c r="S33" s="76" t="str">
        <f t="shared" si="3"/>
        <v>I</v>
      </c>
      <c r="T33" s="33" t="str">
        <f t="shared" si="4"/>
        <v>NO ACEPTABLE</v>
      </c>
      <c r="U33" s="69"/>
      <c r="V33" s="69"/>
      <c r="W33" s="69" t="s">
        <v>587</v>
      </c>
      <c r="X33" s="109" t="s">
        <v>588</v>
      </c>
      <c r="Y33" s="72"/>
      <c r="Z33" s="72"/>
      <c r="AA33" s="72"/>
      <c r="AB33" s="72" t="s">
        <v>2</v>
      </c>
      <c r="AC33" s="72"/>
      <c r="AD33" s="72" t="s">
        <v>461</v>
      </c>
      <c r="AE33" s="70" t="s">
        <v>465</v>
      </c>
    </row>
    <row r="34" spans="1:31" ht="73.5" customHeight="1" x14ac:dyDescent="0.3">
      <c r="A34" s="270"/>
      <c r="B34" s="270"/>
      <c r="C34" s="231"/>
      <c r="D34" s="274"/>
      <c r="E34" s="273"/>
      <c r="F34" s="273"/>
      <c r="G34" s="120" t="s">
        <v>432</v>
      </c>
      <c r="H34" s="54" t="s">
        <v>433</v>
      </c>
      <c r="I34" s="112" t="s">
        <v>462</v>
      </c>
      <c r="J34" s="85" t="s">
        <v>513</v>
      </c>
      <c r="K34" s="85" t="s">
        <v>557</v>
      </c>
      <c r="L34" s="85" t="s">
        <v>556</v>
      </c>
      <c r="M34" s="32">
        <v>2</v>
      </c>
      <c r="N34" s="32">
        <v>2</v>
      </c>
      <c r="O34" s="76">
        <f t="shared" si="0"/>
        <v>4</v>
      </c>
      <c r="P34" s="76" t="str">
        <f t="shared" si="1"/>
        <v>BAJO</v>
      </c>
      <c r="Q34" s="76">
        <v>10</v>
      </c>
      <c r="R34" s="76">
        <f t="shared" si="2"/>
        <v>40</v>
      </c>
      <c r="S34" s="76" t="str">
        <f t="shared" si="3"/>
        <v>III</v>
      </c>
      <c r="T34" s="33" t="str">
        <f t="shared" si="4"/>
        <v>MEJORABLE</v>
      </c>
      <c r="U34" s="69"/>
      <c r="V34" s="69"/>
      <c r="W34" s="69" t="s">
        <v>658</v>
      </c>
      <c r="X34" s="109" t="s">
        <v>588</v>
      </c>
      <c r="Y34" s="72"/>
      <c r="Z34" s="72"/>
      <c r="AA34" s="72"/>
      <c r="AB34" s="72" t="s">
        <v>2</v>
      </c>
      <c r="AC34" s="72"/>
      <c r="AD34" s="72" t="s">
        <v>435</v>
      </c>
      <c r="AE34" s="70" t="s">
        <v>465</v>
      </c>
    </row>
    <row r="35" spans="1:31" s="61" customFormat="1" ht="52.5" customHeight="1" x14ac:dyDescent="0.3">
      <c r="A35" s="270"/>
      <c r="B35" s="270"/>
      <c r="C35" s="272" t="s">
        <v>650</v>
      </c>
      <c r="D35" s="271" t="s">
        <v>645</v>
      </c>
      <c r="E35" s="272"/>
      <c r="F35" s="272" t="s">
        <v>25</v>
      </c>
      <c r="G35" s="283" t="s">
        <v>359</v>
      </c>
      <c r="H35" s="112" t="s">
        <v>659</v>
      </c>
      <c r="I35" s="112" t="s">
        <v>361</v>
      </c>
      <c r="J35" s="84" t="s">
        <v>513</v>
      </c>
      <c r="K35" s="84" t="s">
        <v>513</v>
      </c>
      <c r="L35" s="84" t="s">
        <v>509</v>
      </c>
      <c r="M35" s="46">
        <v>6</v>
      </c>
      <c r="N35" s="67">
        <v>2</v>
      </c>
      <c r="O35" s="76">
        <f t="shared" ref="O35:O43" si="5">+M35*N35</f>
        <v>12</v>
      </c>
      <c r="P35" s="76" t="str">
        <f t="shared" ref="P35:P43" si="6">IF(O35&lt;=4,"BAJO",IF(O35&lt;=8,"MEDIO",IF(O35&lt;=20,"ALTO",IF(O35&lt;=40,"MUY ALTO"))))</f>
        <v>ALTO</v>
      </c>
      <c r="Q35" s="76">
        <v>10</v>
      </c>
      <c r="R35" s="76">
        <f t="shared" ref="R35:R43" si="7">+O35*Q35</f>
        <v>120</v>
      </c>
      <c r="S35" s="76" t="str">
        <f t="shared" ref="S35:S43" si="8">IF(R35&lt;=20,"IV",IF(R35&lt;=120,"III",IF(R35&lt;=500,"II",IF(R35&lt;=4000,"I"))))</f>
        <v>III</v>
      </c>
      <c r="T35" s="33" t="str">
        <f t="shared" ref="T35:T43" si="9">IF(R35&lt;=20,"ACEPTABLE",IF(R35&lt;=120,"MEJORABLE",IF(R35&lt;=500,"ACEPTABLE CON CONTROL ESPECIFICO",IF(R35&lt;=4000,"NO ACEPTABLE"))))</f>
        <v>MEJORABLE</v>
      </c>
      <c r="U35" s="69"/>
      <c r="V35" s="69"/>
      <c r="W35" s="69"/>
      <c r="X35" s="109" t="s">
        <v>588</v>
      </c>
      <c r="Y35" s="72"/>
      <c r="Z35" s="72"/>
      <c r="AA35" s="72"/>
      <c r="AB35" s="72" t="s">
        <v>2</v>
      </c>
      <c r="AC35" s="72"/>
      <c r="AD35" s="72" t="s">
        <v>364</v>
      </c>
      <c r="AE35" s="70" t="s">
        <v>465</v>
      </c>
    </row>
    <row r="36" spans="1:31" s="61" customFormat="1" ht="52.5" customHeight="1" x14ac:dyDescent="0.3">
      <c r="A36" s="270"/>
      <c r="B36" s="270"/>
      <c r="C36" s="273"/>
      <c r="D36" s="271"/>
      <c r="E36" s="273"/>
      <c r="F36" s="273"/>
      <c r="G36" s="283"/>
      <c r="H36" s="112" t="s">
        <v>375</v>
      </c>
      <c r="I36" s="112" t="s">
        <v>376</v>
      </c>
      <c r="J36" s="127" t="s">
        <v>508</v>
      </c>
      <c r="K36" s="127" t="s">
        <v>508</v>
      </c>
      <c r="L36" s="127" t="s">
        <v>641</v>
      </c>
      <c r="M36" s="67">
        <v>6</v>
      </c>
      <c r="N36" s="67">
        <v>2</v>
      </c>
      <c r="O36" s="76">
        <f t="shared" si="5"/>
        <v>12</v>
      </c>
      <c r="P36" s="76" t="str">
        <f t="shared" si="6"/>
        <v>ALTO</v>
      </c>
      <c r="Q36" s="76">
        <v>10</v>
      </c>
      <c r="R36" s="76">
        <f t="shared" si="7"/>
        <v>120</v>
      </c>
      <c r="S36" s="76" t="str">
        <f t="shared" si="8"/>
        <v>III</v>
      </c>
      <c r="T36" s="33" t="str">
        <f t="shared" si="9"/>
        <v>MEJORABLE</v>
      </c>
      <c r="U36" s="69"/>
      <c r="V36" s="69"/>
      <c r="W36" s="69"/>
      <c r="X36" s="109" t="s">
        <v>588</v>
      </c>
      <c r="Y36" s="72"/>
      <c r="Z36" s="72"/>
      <c r="AA36" s="72"/>
      <c r="AB36" s="72" t="s">
        <v>2</v>
      </c>
      <c r="AC36" s="72"/>
      <c r="AD36" s="72" t="s">
        <v>377</v>
      </c>
      <c r="AE36" s="70" t="s">
        <v>465</v>
      </c>
    </row>
    <row r="37" spans="1:31" s="61" customFormat="1" ht="64.5" customHeight="1" x14ac:dyDescent="0.3">
      <c r="A37" s="270"/>
      <c r="B37" s="270"/>
      <c r="C37" s="273"/>
      <c r="D37" s="271"/>
      <c r="E37" s="273"/>
      <c r="F37" s="273"/>
      <c r="G37" s="283"/>
      <c r="H37" s="112" t="s">
        <v>378</v>
      </c>
      <c r="I37" s="112" t="s">
        <v>379</v>
      </c>
      <c r="J37" s="116" t="s">
        <v>508</v>
      </c>
      <c r="K37" s="116" t="s">
        <v>508</v>
      </c>
      <c r="L37" s="116" t="s">
        <v>641</v>
      </c>
      <c r="M37" s="46">
        <v>2</v>
      </c>
      <c r="N37" s="67">
        <v>2</v>
      </c>
      <c r="O37" s="76">
        <f t="shared" si="5"/>
        <v>4</v>
      </c>
      <c r="P37" s="76" t="str">
        <f t="shared" si="6"/>
        <v>BAJO</v>
      </c>
      <c r="Q37" s="76">
        <v>10</v>
      </c>
      <c r="R37" s="76">
        <f t="shared" si="7"/>
        <v>40</v>
      </c>
      <c r="S37" s="76" t="str">
        <f t="shared" si="8"/>
        <v>III</v>
      </c>
      <c r="T37" s="33" t="str">
        <f t="shared" si="9"/>
        <v>MEJORABLE</v>
      </c>
      <c r="U37" s="69"/>
      <c r="V37" s="69"/>
      <c r="W37" s="69"/>
      <c r="X37" s="109" t="s">
        <v>588</v>
      </c>
      <c r="Y37" s="72"/>
      <c r="Z37" s="72"/>
      <c r="AA37" s="72"/>
      <c r="AB37" s="72" t="s">
        <v>2</v>
      </c>
      <c r="AC37" s="72"/>
      <c r="AD37" s="72" t="s">
        <v>381</v>
      </c>
      <c r="AE37" s="70" t="s">
        <v>465</v>
      </c>
    </row>
    <row r="38" spans="1:31" ht="55.5" customHeight="1" x14ac:dyDescent="0.3">
      <c r="A38" s="270"/>
      <c r="B38" s="270"/>
      <c r="C38" s="273"/>
      <c r="D38" s="271"/>
      <c r="E38" s="273"/>
      <c r="F38" s="273"/>
      <c r="G38" s="283" t="s">
        <v>143</v>
      </c>
      <c r="H38" s="112" t="s">
        <v>386</v>
      </c>
      <c r="I38" s="112" t="s">
        <v>387</v>
      </c>
      <c r="J38" s="127" t="s">
        <v>508</v>
      </c>
      <c r="K38" s="127" t="s">
        <v>508</v>
      </c>
      <c r="L38" s="127" t="s">
        <v>102</v>
      </c>
      <c r="M38" s="46">
        <v>2</v>
      </c>
      <c r="N38" s="67">
        <v>2</v>
      </c>
      <c r="O38" s="76">
        <f t="shared" si="5"/>
        <v>4</v>
      </c>
      <c r="P38" s="76" t="str">
        <f t="shared" si="6"/>
        <v>BAJO</v>
      </c>
      <c r="Q38" s="76">
        <v>10</v>
      </c>
      <c r="R38" s="76">
        <f t="shared" si="7"/>
        <v>40</v>
      </c>
      <c r="S38" s="76" t="str">
        <f t="shared" si="8"/>
        <v>III</v>
      </c>
      <c r="T38" s="33" t="str">
        <f t="shared" si="9"/>
        <v>MEJORABLE</v>
      </c>
      <c r="U38" s="69"/>
      <c r="V38" s="69"/>
      <c r="W38" s="69" t="s">
        <v>660</v>
      </c>
      <c r="X38" s="109" t="s">
        <v>588</v>
      </c>
      <c r="Y38" s="72"/>
      <c r="Z38" s="72"/>
      <c r="AA38" s="72"/>
      <c r="AB38" s="72" t="s">
        <v>2</v>
      </c>
      <c r="AC38" s="72"/>
      <c r="AD38" s="72" t="s">
        <v>389</v>
      </c>
      <c r="AE38" s="70" t="s">
        <v>465</v>
      </c>
    </row>
    <row r="39" spans="1:31" ht="42.75" customHeight="1" x14ac:dyDescent="0.3">
      <c r="A39" s="270"/>
      <c r="B39" s="270"/>
      <c r="C39" s="273"/>
      <c r="D39" s="271"/>
      <c r="E39" s="273"/>
      <c r="F39" s="273"/>
      <c r="G39" s="283"/>
      <c r="H39" s="112" t="s">
        <v>390</v>
      </c>
      <c r="I39" s="112" t="s">
        <v>391</v>
      </c>
      <c r="J39" s="127" t="s">
        <v>508</v>
      </c>
      <c r="K39" s="127" t="s">
        <v>508</v>
      </c>
      <c r="L39" s="127" t="s">
        <v>102</v>
      </c>
      <c r="M39" s="67">
        <v>6</v>
      </c>
      <c r="N39" s="67">
        <v>2</v>
      </c>
      <c r="O39" s="76">
        <f t="shared" si="5"/>
        <v>12</v>
      </c>
      <c r="P39" s="76" t="str">
        <f t="shared" si="6"/>
        <v>ALTO</v>
      </c>
      <c r="Q39" s="76">
        <v>10</v>
      </c>
      <c r="R39" s="76">
        <f t="shared" si="7"/>
        <v>120</v>
      </c>
      <c r="S39" s="76" t="str">
        <f t="shared" si="8"/>
        <v>III</v>
      </c>
      <c r="T39" s="33" t="str">
        <f t="shared" si="9"/>
        <v>MEJORABLE</v>
      </c>
      <c r="U39" s="69"/>
      <c r="V39" s="69"/>
      <c r="W39" s="69" t="s">
        <v>660</v>
      </c>
      <c r="X39" s="109" t="s">
        <v>588</v>
      </c>
      <c r="Y39" s="72"/>
      <c r="Z39" s="72"/>
      <c r="AA39" s="72"/>
      <c r="AB39" s="72" t="s">
        <v>2</v>
      </c>
      <c r="AC39" s="72"/>
      <c r="AD39" s="72" t="s">
        <v>389</v>
      </c>
      <c r="AE39" s="70" t="s">
        <v>465</v>
      </c>
    </row>
    <row r="40" spans="1:31" ht="57.75" customHeight="1" x14ac:dyDescent="0.3">
      <c r="A40" s="270"/>
      <c r="B40" s="270"/>
      <c r="C40" s="273"/>
      <c r="D40" s="271"/>
      <c r="E40" s="273"/>
      <c r="F40" s="273"/>
      <c r="G40" s="283"/>
      <c r="H40" s="112" t="s">
        <v>392</v>
      </c>
      <c r="I40" s="112" t="s">
        <v>393</v>
      </c>
      <c r="J40" s="127" t="s">
        <v>508</v>
      </c>
      <c r="K40" s="127" t="s">
        <v>508</v>
      </c>
      <c r="L40" s="111" t="s">
        <v>651</v>
      </c>
      <c r="M40" s="46">
        <v>2</v>
      </c>
      <c r="N40" s="67">
        <v>2</v>
      </c>
      <c r="O40" s="76">
        <f t="shared" si="5"/>
        <v>4</v>
      </c>
      <c r="P40" s="76" t="str">
        <f t="shared" si="6"/>
        <v>BAJO</v>
      </c>
      <c r="Q40" s="76">
        <v>10</v>
      </c>
      <c r="R40" s="76">
        <f t="shared" si="7"/>
        <v>40</v>
      </c>
      <c r="S40" s="76" t="str">
        <f t="shared" si="8"/>
        <v>III</v>
      </c>
      <c r="T40" s="33" t="str">
        <f t="shared" si="9"/>
        <v>MEJORABLE</v>
      </c>
      <c r="U40" s="69"/>
      <c r="V40" s="69"/>
      <c r="W40" s="69"/>
      <c r="X40" s="109" t="s">
        <v>588</v>
      </c>
      <c r="Y40" s="72"/>
      <c r="Z40" s="72"/>
      <c r="AA40" s="72"/>
      <c r="AB40" s="72" t="s">
        <v>2</v>
      </c>
      <c r="AC40" s="72"/>
      <c r="AD40" s="72" t="s">
        <v>396</v>
      </c>
      <c r="AE40" s="70" t="s">
        <v>465</v>
      </c>
    </row>
    <row r="41" spans="1:31" ht="50.25" customHeight="1" x14ac:dyDescent="0.3">
      <c r="A41" s="270"/>
      <c r="B41" s="270"/>
      <c r="C41" s="273"/>
      <c r="D41" s="271"/>
      <c r="E41" s="273"/>
      <c r="F41" s="273"/>
      <c r="G41" s="283" t="s">
        <v>133</v>
      </c>
      <c r="H41" s="112" t="s">
        <v>397</v>
      </c>
      <c r="I41" s="112" t="s">
        <v>59</v>
      </c>
      <c r="J41" s="116" t="s">
        <v>508</v>
      </c>
      <c r="K41" s="116" t="s">
        <v>508</v>
      </c>
      <c r="L41" s="116" t="s">
        <v>72</v>
      </c>
      <c r="M41" s="82">
        <v>6</v>
      </c>
      <c r="N41" s="82">
        <v>3</v>
      </c>
      <c r="O41" s="82">
        <f t="shared" si="5"/>
        <v>18</v>
      </c>
      <c r="P41" s="82" t="str">
        <f t="shared" si="6"/>
        <v>ALTO</v>
      </c>
      <c r="Q41" s="82">
        <v>10</v>
      </c>
      <c r="R41" s="82">
        <f t="shared" si="7"/>
        <v>180</v>
      </c>
      <c r="S41" s="82" t="str">
        <f t="shared" si="8"/>
        <v>II</v>
      </c>
      <c r="T41" s="87" t="str">
        <f t="shared" si="9"/>
        <v>ACEPTABLE CON CONTROL ESPECIFICO</v>
      </c>
      <c r="U41" s="69"/>
      <c r="V41" s="69"/>
      <c r="W41" s="69" t="s">
        <v>665</v>
      </c>
      <c r="X41" s="109" t="s">
        <v>588</v>
      </c>
      <c r="Y41" s="72" t="s">
        <v>2</v>
      </c>
      <c r="Z41" s="72"/>
      <c r="AA41" s="72"/>
      <c r="AB41" s="72"/>
      <c r="AC41" s="72"/>
      <c r="AD41" s="72" t="s">
        <v>385</v>
      </c>
      <c r="AE41" s="70" t="s">
        <v>465</v>
      </c>
    </row>
    <row r="42" spans="1:31" ht="50.25" customHeight="1" x14ac:dyDescent="0.3">
      <c r="A42" s="270"/>
      <c r="B42" s="270"/>
      <c r="C42" s="273"/>
      <c r="D42" s="271"/>
      <c r="E42" s="273"/>
      <c r="F42" s="273"/>
      <c r="G42" s="283"/>
      <c r="H42" s="54" t="s">
        <v>398</v>
      </c>
      <c r="I42" s="112" t="s">
        <v>59</v>
      </c>
      <c r="J42" s="116" t="s">
        <v>508</v>
      </c>
      <c r="K42" s="116" t="s">
        <v>508</v>
      </c>
      <c r="L42" s="116" t="s">
        <v>72</v>
      </c>
      <c r="M42" s="69">
        <v>2</v>
      </c>
      <c r="N42" s="69">
        <v>2</v>
      </c>
      <c r="O42" s="69">
        <f t="shared" si="5"/>
        <v>4</v>
      </c>
      <c r="P42" s="69" t="str">
        <f t="shared" si="6"/>
        <v>BAJO</v>
      </c>
      <c r="Q42" s="69">
        <v>25</v>
      </c>
      <c r="R42" s="69">
        <f t="shared" si="7"/>
        <v>100</v>
      </c>
      <c r="S42" s="69" t="str">
        <f t="shared" si="8"/>
        <v>III</v>
      </c>
      <c r="T42" s="33" t="str">
        <f t="shared" si="9"/>
        <v>MEJORABLE</v>
      </c>
      <c r="U42" s="69"/>
      <c r="V42" s="69"/>
      <c r="W42" s="69" t="s">
        <v>666</v>
      </c>
      <c r="X42" s="109" t="s">
        <v>588</v>
      </c>
      <c r="Y42" s="72"/>
      <c r="Z42" s="72"/>
      <c r="AA42" s="72"/>
      <c r="AB42" s="72" t="s">
        <v>2</v>
      </c>
      <c r="AC42" s="72"/>
      <c r="AD42" s="72" t="s">
        <v>385</v>
      </c>
      <c r="AE42" s="70" t="s">
        <v>465</v>
      </c>
    </row>
    <row r="43" spans="1:31" ht="55.5" customHeight="1" x14ac:dyDescent="0.3">
      <c r="A43" s="270"/>
      <c r="B43" s="270"/>
      <c r="C43" s="273"/>
      <c r="D43" s="271"/>
      <c r="E43" s="273"/>
      <c r="F43" s="273"/>
      <c r="G43" s="102" t="s">
        <v>403</v>
      </c>
      <c r="H43" s="54" t="s">
        <v>404</v>
      </c>
      <c r="I43" s="112" t="s">
        <v>405</v>
      </c>
      <c r="J43" s="96" t="s">
        <v>513</v>
      </c>
      <c r="K43" s="96" t="s">
        <v>552</v>
      </c>
      <c r="L43" s="96" t="s">
        <v>553</v>
      </c>
      <c r="M43" s="69">
        <v>2</v>
      </c>
      <c r="N43" s="69">
        <v>2</v>
      </c>
      <c r="O43" s="69">
        <f t="shared" si="5"/>
        <v>4</v>
      </c>
      <c r="P43" s="69" t="str">
        <f t="shared" si="6"/>
        <v>BAJO</v>
      </c>
      <c r="Q43" s="69">
        <v>10</v>
      </c>
      <c r="R43" s="69">
        <f t="shared" si="7"/>
        <v>40</v>
      </c>
      <c r="S43" s="69" t="str">
        <f t="shared" si="8"/>
        <v>III</v>
      </c>
      <c r="T43" s="33" t="str">
        <f t="shared" si="9"/>
        <v>MEJORABLE</v>
      </c>
      <c r="U43" s="69"/>
      <c r="V43" s="69"/>
      <c r="W43" s="69" t="s">
        <v>602</v>
      </c>
      <c r="X43" s="109" t="s">
        <v>588</v>
      </c>
      <c r="Y43" s="72"/>
      <c r="Z43" s="72"/>
      <c r="AA43" s="72"/>
      <c r="AB43" s="72" t="s">
        <v>2</v>
      </c>
      <c r="AC43" s="72"/>
      <c r="AD43" s="72" t="s">
        <v>406</v>
      </c>
      <c r="AE43" s="70" t="s">
        <v>465</v>
      </c>
    </row>
    <row r="44" spans="1:31" ht="53.25" customHeight="1" x14ac:dyDescent="0.3">
      <c r="A44" s="270"/>
      <c r="B44" s="270"/>
      <c r="C44" s="273"/>
      <c r="D44" s="271"/>
      <c r="E44" s="273"/>
      <c r="F44" s="273"/>
      <c r="G44" s="120" t="s">
        <v>86</v>
      </c>
      <c r="H44" s="123" t="s">
        <v>412</v>
      </c>
      <c r="I44" s="115" t="s">
        <v>413</v>
      </c>
      <c r="J44" s="84" t="s">
        <v>513</v>
      </c>
      <c r="K44" s="84" t="s">
        <v>513</v>
      </c>
      <c r="L44" s="84" t="s">
        <v>509</v>
      </c>
      <c r="M44" s="132">
        <v>2</v>
      </c>
      <c r="N44" s="132">
        <v>2</v>
      </c>
      <c r="O44" s="132">
        <f t="shared" ref="O44:O48" si="10">+M44*N44</f>
        <v>4</v>
      </c>
      <c r="P44" s="132" t="str">
        <f t="shared" ref="P44:P48" si="11">IF(O44&lt;=4,"BAJO",IF(O44&lt;=8,"MEDIO",IF(O44&lt;=20,"ALTO",IF(O44&lt;=40,"MUY ALTO"))))</f>
        <v>BAJO</v>
      </c>
      <c r="Q44" s="132">
        <v>10</v>
      </c>
      <c r="R44" s="132">
        <f t="shared" ref="R44:R48" si="12">+O44*Q44</f>
        <v>40</v>
      </c>
      <c r="S44" s="132" t="str">
        <f t="shared" ref="S44:S48" si="13">IF(R44&lt;=20,"IV",IF(R44&lt;=120,"III",IF(R44&lt;=500,"II",IF(R44&lt;=4000,"I"))))</f>
        <v>III</v>
      </c>
      <c r="T44" s="33" t="str">
        <f t="shared" ref="T44:T48" si="14">IF(R44&lt;=20,"ACEPTABLE",IF(R44&lt;=120,"MEJORABLE",IF(R44&lt;=500,"ACEPTABLE CON CONTROL ESPECIFICO",IF(R44&lt;=4000,"NO ACEPTABLE"))))</f>
        <v>MEJORABLE</v>
      </c>
      <c r="U44" s="69"/>
      <c r="V44" s="69"/>
      <c r="W44" s="69"/>
      <c r="X44" s="109" t="s">
        <v>588</v>
      </c>
      <c r="Y44" s="72"/>
      <c r="Z44" s="72"/>
      <c r="AA44" s="72"/>
      <c r="AB44" s="72" t="s">
        <v>2</v>
      </c>
      <c r="AC44" s="72"/>
      <c r="AD44" s="117" t="s">
        <v>411</v>
      </c>
      <c r="AE44" s="70" t="s">
        <v>465</v>
      </c>
    </row>
    <row r="45" spans="1:31" ht="48" customHeight="1" x14ac:dyDescent="0.3">
      <c r="A45" s="270"/>
      <c r="B45" s="270"/>
      <c r="C45" s="273"/>
      <c r="D45" s="271"/>
      <c r="E45" s="273"/>
      <c r="F45" s="273"/>
      <c r="G45" s="271" t="s">
        <v>419</v>
      </c>
      <c r="H45" s="54" t="s">
        <v>420</v>
      </c>
      <c r="I45" s="112" t="s">
        <v>421</v>
      </c>
      <c r="J45" s="116" t="s">
        <v>508</v>
      </c>
      <c r="K45" s="116" t="s">
        <v>508</v>
      </c>
      <c r="L45" s="116" t="s">
        <v>72</v>
      </c>
      <c r="M45" s="132">
        <v>2</v>
      </c>
      <c r="N45" s="132">
        <v>2</v>
      </c>
      <c r="O45" s="132">
        <f t="shared" si="10"/>
        <v>4</v>
      </c>
      <c r="P45" s="132" t="str">
        <f t="shared" si="11"/>
        <v>BAJO</v>
      </c>
      <c r="Q45" s="132">
        <v>10</v>
      </c>
      <c r="R45" s="132">
        <f t="shared" si="12"/>
        <v>40</v>
      </c>
      <c r="S45" s="132" t="str">
        <f t="shared" si="13"/>
        <v>III</v>
      </c>
      <c r="T45" s="33" t="str">
        <f t="shared" si="14"/>
        <v>MEJORABLE</v>
      </c>
      <c r="U45" s="69"/>
      <c r="V45" s="69"/>
      <c r="W45" s="69"/>
      <c r="X45" s="109" t="s">
        <v>588</v>
      </c>
      <c r="Y45" s="72"/>
      <c r="Z45" s="72"/>
      <c r="AA45" s="72"/>
      <c r="AB45" s="72" t="s">
        <v>2</v>
      </c>
      <c r="AC45" s="72"/>
      <c r="AD45" s="72" t="s">
        <v>423</v>
      </c>
      <c r="AE45" s="70" t="s">
        <v>465</v>
      </c>
    </row>
    <row r="46" spans="1:31" ht="57" customHeight="1" x14ac:dyDescent="0.3">
      <c r="A46" s="270"/>
      <c r="B46" s="270"/>
      <c r="C46" s="273"/>
      <c r="D46" s="271"/>
      <c r="E46" s="273"/>
      <c r="F46" s="273"/>
      <c r="G46" s="271"/>
      <c r="H46" s="54" t="s">
        <v>424</v>
      </c>
      <c r="I46" s="112" t="s">
        <v>425</v>
      </c>
      <c r="J46" s="46" t="s">
        <v>508</v>
      </c>
      <c r="K46" s="46" t="s">
        <v>524</v>
      </c>
      <c r="L46" s="46" t="s">
        <v>533</v>
      </c>
      <c r="M46" s="132">
        <v>6</v>
      </c>
      <c r="N46" s="132">
        <v>2</v>
      </c>
      <c r="O46" s="132">
        <f t="shared" si="10"/>
        <v>12</v>
      </c>
      <c r="P46" s="132" t="str">
        <f t="shared" si="11"/>
        <v>ALTO</v>
      </c>
      <c r="Q46" s="132">
        <v>25</v>
      </c>
      <c r="R46" s="132">
        <f t="shared" si="12"/>
        <v>300</v>
      </c>
      <c r="S46" s="132" t="str">
        <f t="shared" si="13"/>
        <v>II</v>
      </c>
      <c r="T46" s="87" t="str">
        <f t="shared" si="14"/>
        <v>ACEPTABLE CON CONTROL ESPECIFICO</v>
      </c>
      <c r="U46" s="69"/>
      <c r="V46" s="69"/>
      <c r="W46" s="72" t="s">
        <v>598</v>
      </c>
      <c r="X46" s="109" t="s">
        <v>588</v>
      </c>
      <c r="Y46" s="72"/>
      <c r="Z46" s="72"/>
      <c r="AA46" s="72"/>
      <c r="AB46" s="72" t="s">
        <v>2</v>
      </c>
      <c r="AC46" s="72"/>
      <c r="AD46" s="72" t="s">
        <v>426</v>
      </c>
      <c r="AE46" s="70" t="s">
        <v>465</v>
      </c>
    </row>
    <row r="47" spans="1:31" ht="51" customHeight="1" x14ac:dyDescent="0.3">
      <c r="A47" s="270"/>
      <c r="B47" s="270"/>
      <c r="C47" s="273"/>
      <c r="D47" s="271"/>
      <c r="E47" s="273"/>
      <c r="F47" s="273"/>
      <c r="G47" s="271"/>
      <c r="H47" s="54" t="s">
        <v>427</v>
      </c>
      <c r="I47" s="112" t="s">
        <v>405</v>
      </c>
      <c r="J47" s="114" t="s">
        <v>513</v>
      </c>
      <c r="K47" s="114" t="s">
        <v>565</v>
      </c>
      <c r="L47" s="114" t="s">
        <v>566</v>
      </c>
      <c r="M47" s="132">
        <v>6</v>
      </c>
      <c r="N47" s="132">
        <v>2</v>
      </c>
      <c r="O47" s="132">
        <f t="shared" si="10"/>
        <v>12</v>
      </c>
      <c r="P47" s="132" t="str">
        <f t="shared" si="11"/>
        <v>ALTO</v>
      </c>
      <c r="Q47" s="132">
        <v>25</v>
      </c>
      <c r="R47" s="132">
        <f t="shared" si="12"/>
        <v>300</v>
      </c>
      <c r="S47" s="132" t="str">
        <f t="shared" si="13"/>
        <v>II</v>
      </c>
      <c r="T47" s="87" t="str">
        <f t="shared" si="14"/>
        <v>ACEPTABLE CON CONTROL ESPECIFICO</v>
      </c>
      <c r="U47" s="69"/>
      <c r="V47" s="69"/>
      <c r="W47" s="69" t="s">
        <v>664</v>
      </c>
      <c r="X47" s="109" t="s">
        <v>588</v>
      </c>
      <c r="Y47" s="72"/>
      <c r="Z47" s="72"/>
      <c r="AA47" s="72"/>
      <c r="AB47" s="72" t="s">
        <v>2</v>
      </c>
      <c r="AC47" s="72"/>
      <c r="AD47" s="72" t="s">
        <v>428</v>
      </c>
      <c r="AE47" s="70" t="s">
        <v>465</v>
      </c>
    </row>
    <row r="48" spans="1:31" ht="74.25" customHeight="1" x14ac:dyDescent="0.3">
      <c r="A48" s="270"/>
      <c r="B48" s="270"/>
      <c r="C48" s="273"/>
      <c r="D48" s="271"/>
      <c r="E48" s="273"/>
      <c r="F48" s="273"/>
      <c r="G48" s="120" t="s">
        <v>432</v>
      </c>
      <c r="H48" s="54" t="s">
        <v>433</v>
      </c>
      <c r="I48" s="112" t="s">
        <v>39</v>
      </c>
      <c r="J48" s="85" t="s">
        <v>513</v>
      </c>
      <c r="K48" s="85" t="s">
        <v>557</v>
      </c>
      <c r="L48" s="85" t="s">
        <v>556</v>
      </c>
      <c r="M48" s="132">
        <v>2</v>
      </c>
      <c r="N48" s="132">
        <v>2</v>
      </c>
      <c r="O48" s="132">
        <f t="shared" si="10"/>
        <v>4</v>
      </c>
      <c r="P48" s="132" t="str">
        <f t="shared" si="11"/>
        <v>BAJO</v>
      </c>
      <c r="Q48" s="132">
        <v>10</v>
      </c>
      <c r="R48" s="132">
        <f t="shared" si="12"/>
        <v>40</v>
      </c>
      <c r="S48" s="132" t="str">
        <f t="shared" si="13"/>
        <v>III</v>
      </c>
      <c r="T48" s="33" t="str">
        <f t="shared" si="14"/>
        <v>MEJORABLE</v>
      </c>
      <c r="U48" s="69"/>
      <c r="V48" s="69"/>
      <c r="W48" s="69" t="s">
        <v>607</v>
      </c>
      <c r="X48" s="109" t="s">
        <v>588</v>
      </c>
      <c r="Y48" s="72"/>
      <c r="Z48" s="72"/>
      <c r="AA48" s="72"/>
      <c r="AB48" s="72" t="s">
        <v>2</v>
      </c>
      <c r="AC48" s="72"/>
      <c r="AD48" s="72" t="s">
        <v>435</v>
      </c>
      <c r="AE48" s="70" t="s">
        <v>465</v>
      </c>
    </row>
    <row r="49" spans="1:31" ht="74.25" customHeight="1" x14ac:dyDescent="0.3">
      <c r="A49" s="270"/>
      <c r="B49" s="270"/>
      <c r="C49" s="271" t="s">
        <v>646</v>
      </c>
      <c r="D49" s="272"/>
      <c r="E49" s="283" t="s">
        <v>25</v>
      </c>
      <c r="F49" s="271"/>
      <c r="G49" s="120" t="s">
        <v>432</v>
      </c>
      <c r="H49" s="115" t="s">
        <v>40</v>
      </c>
      <c r="I49" s="115" t="s">
        <v>39</v>
      </c>
      <c r="J49" s="115" t="s">
        <v>508</v>
      </c>
      <c r="K49" s="115" t="s">
        <v>590</v>
      </c>
      <c r="L49" s="115" t="s">
        <v>635</v>
      </c>
      <c r="M49" s="115">
        <v>6</v>
      </c>
      <c r="N49" s="115">
        <v>2</v>
      </c>
      <c r="O49" s="114">
        <f t="shared" ref="O49" si="15">+M49*N49</f>
        <v>12</v>
      </c>
      <c r="P49" s="114" t="str">
        <f t="shared" ref="P49" si="16">IF(O49&lt;=4,"BAJO",IF(O49&lt;=8,"MEDIO",IF(O49&lt;=20,"ALTO",IF(O49&lt;=40,"MUY ALTO"))))</f>
        <v>ALTO</v>
      </c>
      <c r="Q49" s="119">
        <v>25</v>
      </c>
      <c r="R49" s="114">
        <f t="shared" ref="R49" si="17">+O49*Q49</f>
        <v>300</v>
      </c>
      <c r="S49" s="114" t="str">
        <f t="shared" ref="S49" si="18">IF(R49&lt;=20,"IV",IF(R49&lt;=120,"III",IF(R49&lt;=500,"II",IF(R49&lt;=4000,"I"))))</f>
        <v>II</v>
      </c>
      <c r="T49" s="87" t="str">
        <f t="shared" ref="T49" si="19">IF(R49&lt;=20,"ACEPTABLE",IF(R49&lt;=120,"MEJORABLE",IF(R49&lt;=500,"ACEPTABLE CON CONTROL ESPECIFICO",IF(R49&lt;=4000,"NO ACEPTABLE"))))</f>
        <v>ACEPTABLE CON CONTROL ESPECIFICO</v>
      </c>
      <c r="U49" s="114">
        <v>24</v>
      </c>
      <c r="V49" s="114"/>
      <c r="W49" s="136" t="s">
        <v>607</v>
      </c>
      <c r="X49" s="121" t="s">
        <v>588</v>
      </c>
      <c r="Y49" s="115"/>
      <c r="Z49" s="115"/>
      <c r="AA49" s="115"/>
      <c r="AB49" s="115" t="s">
        <v>2</v>
      </c>
      <c r="AC49" s="115"/>
      <c r="AD49" s="115" t="s">
        <v>38</v>
      </c>
      <c r="AE49" s="118"/>
    </row>
    <row r="50" spans="1:31" ht="28.5" x14ac:dyDescent="0.3">
      <c r="A50" s="270"/>
      <c r="B50" s="270"/>
      <c r="C50" s="271"/>
      <c r="D50" s="273"/>
      <c r="E50" s="283"/>
      <c r="F50" s="271"/>
      <c r="G50" s="271" t="s">
        <v>419</v>
      </c>
      <c r="H50" s="54" t="s">
        <v>420</v>
      </c>
      <c r="I50" s="112" t="s">
        <v>421</v>
      </c>
      <c r="J50" s="116" t="s">
        <v>508</v>
      </c>
      <c r="K50" s="116" t="s">
        <v>508</v>
      </c>
      <c r="L50" s="116" t="s">
        <v>72</v>
      </c>
      <c r="M50" s="130">
        <v>2</v>
      </c>
      <c r="N50" s="130">
        <v>2</v>
      </c>
      <c r="O50" s="131">
        <f t="shared" ref="O50:O66" si="20">+M50*N50</f>
        <v>4</v>
      </c>
      <c r="P50" s="131" t="str">
        <f t="shared" ref="P50:P66" si="21">IF(O50&lt;=4,"BAJO",IF(O50&lt;=8,"MEDIO",IF(O50&lt;=20,"ALTO",IF(O50&lt;=40,"MUY ALTO"))))</f>
        <v>BAJO</v>
      </c>
      <c r="Q50" s="133">
        <v>10</v>
      </c>
      <c r="R50" s="131">
        <f t="shared" ref="R50:R66" si="22">+O50*Q50</f>
        <v>40</v>
      </c>
      <c r="S50" s="131" t="str">
        <f t="shared" ref="S50:S66" si="23">IF(R50&lt;=20,"IV",IF(R50&lt;=120,"III",IF(R50&lt;=500,"II",IF(R50&lt;=4000,"I"))))</f>
        <v>III</v>
      </c>
      <c r="T50" s="87" t="str">
        <f t="shared" ref="T50:T66" si="24">IF(R50&lt;=20,"ACEPTABLE",IF(R50&lt;=120,"MEJORABLE",IF(R50&lt;=500,"ACEPTABLE CON CONTROL ESPECIFICO",IF(R50&lt;=4000,"NO ACEPTABLE"))))</f>
        <v>MEJORABLE</v>
      </c>
      <c r="U50" s="69"/>
      <c r="V50" s="69"/>
      <c r="W50" s="69"/>
      <c r="X50" s="109" t="s">
        <v>588</v>
      </c>
      <c r="Y50" s="72"/>
      <c r="Z50" s="72"/>
      <c r="AA50" s="72"/>
      <c r="AB50" s="72" t="s">
        <v>2</v>
      </c>
      <c r="AC50" s="72"/>
      <c r="AD50" s="72" t="s">
        <v>423</v>
      </c>
      <c r="AE50" s="70" t="s">
        <v>465</v>
      </c>
    </row>
    <row r="51" spans="1:31" ht="71.25" customHeight="1" x14ac:dyDescent="0.3">
      <c r="A51" s="270"/>
      <c r="B51" s="270"/>
      <c r="C51" s="271"/>
      <c r="D51" s="273"/>
      <c r="E51" s="283"/>
      <c r="F51" s="271"/>
      <c r="G51" s="271"/>
      <c r="H51" s="54" t="s">
        <v>424</v>
      </c>
      <c r="I51" s="112" t="s">
        <v>425</v>
      </c>
      <c r="J51" s="46" t="s">
        <v>508</v>
      </c>
      <c r="K51" s="46" t="s">
        <v>524</v>
      </c>
      <c r="L51" s="46" t="s">
        <v>533</v>
      </c>
      <c r="M51" s="130">
        <v>6</v>
      </c>
      <c r="N51" s="130">
        <v>2</v>
      </c>
      <c r="O51" s="131">
        <f t="shared" si="20"/>
        <v>12</v>
      </c>
      <c r="P51" s="131" t="str">
        <f t="shared" si="21"/>
        <v>ALTO</v>
      </c>
      <c r="Q51" s="133">
        <v>25</v>
      </c>
      <c r="R51" s="131">
        <f t="shared" si="22"/>
        <v>300</v>
      </c>
      <c r="S51" s="131" t="str">
        <f t="shared" si="23"/>
        <v>II</v>
      </c>
      <c r="T51" s="87" t="str">
        <f t="shared" si="24"/>
        <v>ACEPTABLE CON CONTROL ESPECIFICO</v>
      </c>
      <c r="U51" s="69"/>
      <c r="V51" s="69"/>
      <c r="W51" s="72" t="s">
        <v>598</v>
      </c>
      <c r="X51" s="109" t="s">
        <v>588</v>
      </c>
      <c r="Y51" s="72"/>
      <c r="Z51" s="72"/>
      <c r="AA51" s="72"/>
      <c r="AB51" s="72" t="s">
        <v>2</v>
      </c>
      <c r="AC51" s="72"/>
      <c r="AD51" s="72" t="s">
        <v>1</v>
      </c>
      <c r="AE51" s="70" t="s">
        <v>465</v>
      </c>
    </row>
    <row r="52" spans="1:31" ht="66" customHeight="1" x14ac:dyDescent="0.3">
      <c r="A52" s="270"/>
      <c r="B52" s="270"/>
      <c r="C52" s="271"/>
      <c r="D52" s="273"/>
      <c r="E52" s="283"/>
      <c r="F52" s="271"/>
      <c r="G52" s="271"/>
      <c r="H52" s="54" t="s">
        <v>427</v>
      </c>
      <c r="I52" s="112" t="s">
        <v>405</v>
      </c>
      <c r="J52" s="114" t="s">
        <v>513</v>
      </c>
      <c r="K52" s="114" t="s">
        <v>565</v>
      </c>
      <c r="L52" s="114" t="s">
        <v>566</v>
      </c>
      <c r="M52" s="130">
        <v>6</v>
      </c>
      <c r="N52" s="130">
        <v>1</v>
      </c>
      <c r="O52" s="131">
        <f t="shared" si="20"/>
        <v>6</v>
      </c>
      <c r="P52" s="131" t="str">
        <f t="shared" si="21"/>
        <v>MEDIO</v>
      </c>
      <c r="Q52" s="133">
        <v>60</v>
      </c>
      <c r="R52" s="131">
        <f t="shared" si="22"/>
        <v>360</v>
      </c>
      <c r="S52" s="131" t="str">
        <f t="shared" si="23"/>
        <v>II</v>
      </c>
      <c r="T52" s="87" t="str">
        <f t="shared" si="24"/>
        <v>ACEPTABLE CON CONTROL ESPECIFICO</v>
      </c>
      <c r="U52" s="69"/>
      <c r="V52" s="69"/>
      <c r="W52" s="69" t="s">
        <v>662</v>
      </c>
      <c r="X52" s="109" t="s">
        <v>588</v>
      </c>
      <c r="Y52" s="72"/>
      <c r="Z52" s="72"/>
      <c r="AA52" s="72"/>
      <c r="AB52" s="72" t="s">
        <v>2</v>
      </c>
      <c r="AC52" s="72"/>
      <c r="AD52" s="72" t="s">
        <v>428</v>
      </c>
      <c r="AE52" s="70" t="s">
        <v>465</v>
      </c>
    </row>
    <row r="53" spans="1:31" ht="85.5" x14ac:dyDescent="0.3">
      <c r="A53" s="270"/>
      <c r="B53" s="270"/>
      <c r="C53" s="271"/>
      <c r="D53" s="274"/>
      <c r="E53" s="283"/>
      <c r="F53" s="271"/>
      <c r="G53" s="271"/>
      <c r="H53" s="112" t="s">
        <v>429</v>
      </c>
      <c r="I53" s="112" t="s">
        <v>79</v>
      </c>
      <c r="J53" s="84" t="s">
        <v>522</v>
      </c>
      <c r="K53" s="84" t="s">
        <v>538</v>
      </c>
      <c r="L53" s="84" t="s">
        <v>564</v>
      </c>
      <c r="M53" s="130">
        <v>6</v>
      </c>
      <c r="N53" s="130">
        <v>3</v>
      </c>
      <c r="O53" s="131">
        <f t="shared" si="20"/>
        <v>18</v>
      </c>
      <c r="P53" s="131" t="str">
        <f t="shared" si="21"/>
        <v>ALTO</v>
      </c>
      <c r="Q53" s="133">
        <v>60</v>
      </c>
      <c r="R53" s="131">
        <f t="shared" si="22"/>
        <v>1080</v>
      </c>
      <c r="S53" s="131" t="str">
        <f t="shared" si="23"/>
        <v>I</v>
      </c>
      <c r="T53" s="87" t="str">
        <f t="shared" si="24"/>
        <v>NO ACEPTABLE</v>
      </c>
      <c r="U53" s="69"/>
      <c r="V53" s="69"/>
      <c r="W53" s="69" t="s">
        <v>587</v>
      </c>
      <c r="X53" s="109" t="s">
        <v>588</v>
      </c>
      <c r="Y53" s="72"/>
      <c r="Z53" s="72"/>
      <c r="AA53" s="72"/>
      <c r="AB53" s="72" t="s">
        <v>2</v>
      </c>
      <c r="AC53" s="72"/>
      <c r="AD53" s="72" t="s">
        <v>431</v>
      </c>
      <c r="AE53" s="70" t="s">
        <v>465</v>
      </c>
    </row>
    <row r="54" spans="1:31" ht="42.75" customHeight="1" x14ac:dyDescent="0.3">
      <c r="A54" s="270"/>
      <c r="B54" s="270"/>
      <c r="C54" s="230" t="s">
        <v>647</v>
      </c>
      <c r="D54" s="230" t="s">
        <v>648</v>
      </c>
      <c r="E54" s="285" t="s">
        <v>25</v>
      </c>
      <c r="F54" s="285"/>
      <c r="G54" s="286" t="s">
        <v>359</v>
      </c>
      <c r="H54" s="112" t="s">
        <v>360</v>
      </c>
      <c r="I54" s="112" t="s">
        <v>361</v>
      </c>
      <c r="J54" s="84" t="s">
        <v>513</v>
      </c>
      <c r="K54" s="84" t="s">
        <v>513</v>
      </c>
      <c r="L54" s="84" t="s">
        <v>509</v>
      </c>
      <c r="M54" s="130">
        <v>2</v>
      </c>
      <c r="N54" s="130">
        <v>2</v>
      </c>
      <c r="O54" s="131">
        <f t="shared" si="20"/>
        <v>4</v>
      </c>
      <c r="P54" s="131" t="str">
        <f t="shared" si="21"/>
        <v>BAJO</v>
      </c>
      <c r="Q54" s="133">
        <v>10</v>
      </c>
      <c r="R54" s="131">
        <f t="shared" si="22"/>
        <v>40</v>
      </c>
      <c r="S54" s="131" t="str">
        <f t="shared" si="23"/>
        <v>III</v>
      </c>
      <c r="T54" s="87" t="str">
        <f t="shared" si="24"/>
        <v>MEJORABLE</v>
      </c>
      <c r="U54" s="69"/>
      <c r="V54" s="69"/>
      <c r="W54" s="69" t="s">
        <v>652</v>
      </c>
      <c r="X54" s="109" t="s">
        <v>588</v>
      </c>
      <c r="Y54" s="72"/>
      <c r="Z54" s="72"/>
      <c r="AA54" s="72"/>
      <c r="AB54" s="72" t="s">
        <v>2</v>
      </c>
      <c r="AC54" s="72"/>
      <c r="AD54" s="72" t="s">
        <v>364</v>
      </c>
      <c r="AE54" s="70" t="s">
        <v>465</v>
      </c>
    </row>
    <row r="55" spans="1:31" ht="54" x14ac:dyDescent="0.3">
      <c r="A55" s="270"/>
      <c r="B55" s="270"/>
      <c r="C55" s="231"/>
      <c r="D55" s="231"/>
      <c r="E55" s="285"/>
      <c r="F55" s="285"/>
      <c r="G55" s="286"/>
      <c r="H55" s="112" t="s">
        <v>375</v>
      </c>
      <c r="I55" s="112" t="s">
        <v>376</v>
      </c>
      <c r="J55" s="127" t="s">
        <v>508</v>
      </c>
      <c r="K55" s="127" t="s">
        <v>508</v>
      </c>
      <c r="L55" s="127" t="s">
        <v>641</v>
      </c>
      <c r="M55" s="130">
        <v>2</v>
      </c>
      <c r="N55" s="130">
        <v>2</v>
      </c>
      <c r="O55" s="131">
        <f t="shared" si="20"/>
        <v>4</v>
      </c>
      <c r="P55" s="131" t="str">
        <f t="shared" si="21"/>
        <v>BAJO</v>
      </c>
      <c r="Q55" s="133">
        <v>10</v>
      </c>
      <c r="R55" s="131">
        <f t="shared" si="22"/>
        <v>40</v>
      </c>
      <c r="S55" s="131" t="str">
        <f t="shared" si="23"/>
        <v>III</v>
      </c>
      <c r="T55" s="87" t="str">
        <f t="shared" si="24"/>
        <v>MEJORABLE</v>
      </c>
      <c r="U55" s="69"/>
      <c r="V55" s="69"/>
      <c r="W55" s="69"/>
      <c r="X55" s="109" t="s">
        <v>588</v>
      </c>
      <c r="Y55" s="72"/>
      <c r="Z55" s="72"/>
      <c r="AA55" s="72"/>
      <c r="AB55" s="72" t="s">
        <v>2</v>
      </c>
      <c r="AC55" s="72"/>
      <c r="AD55" s="72" t="s">
        <v>377</v>
      </c>
      <c r="AE55" s="70" t="s">
        <v>465</v>
      </c>
    </row>
    <row r="56" spans="1:31" ht="71.25" x14ac:dyDescent="0.3">
      <c r="A56" s="270"/>
      <c r="B56" s="270"/>
      <c r="C56" s="231"/>
      <c r="D56" s="231"/>
      <c r="E56" s="285"/>
      <c r="F56" s="285"/>
      <c r="G56" s="286"/>
      <c r="H56" s="112" t="s">
        <v>378</v>
      </c>
      <c r="I56" s="112" t="s">
        <v>379</v>
      </c>
      <c r="J56" s="127" t="s">
        <v>508</v>
      </c>
      <c r="K56" s="127" t="s">
        <v>508</v>
      </c>
      <c r="L56" s="127" t="s">
        <v>641</v>
      </c>
      <c r="M56" s="130">
        <v>2</v>
      </c>
      <c r="N56" s="130">
        <v>2</v>
      </c>
      <c r="O56" s="131">
        <f t="shared" si="20"/>
        <v>4</v>
      </c>
      <c r="P56" s="131" t="str">
        <f t="shared" si="21"/>
        <v>BAJO</v>
      </c>
      <c r="Q56" s="133">
        <v>10</v>
      </c>
      <c r="R56" s="131">
        <f t="shared" si="22"/>
        <v>40</v>
      </c>
      <c r="S56" s="131" t="str">
        <f t="shared" si="23"/>
        <v>III</v>
      </c>
      <c r="T56" s="87" t="str">
        <f t="shared" si="24"/>
        <v>MEJORABLE</v>
      </c>
      <c r="U56" s="69"/>
      <c r="V56" s="69"/>
      <c r="W56" s="69"/>
      <c r="X56" s="109" t="s">
        <v>588</v>
      </c>
      <c r="Y56" s="72"/>
      <c r="Z56" s="72"/>
      <c r="AA56" s="72"/>
      <c r="AB56" s="72" t="s">
        <v>2</v>
      </c>
      <c r="AC56" s="72"/>
      <c r="AD56" s="72" t="s">
        <v>381</v>
      </c>
      <c r="AE56" s="70" t="s">
        <v>465</v>
      </c>
    </row>
    <row r="57" spans="1:31" ht="78" customHeight="1" x14ac:dyDescent="0.3">
      <c r="A57" s="270"/>
      <c r="B57" s="270"/>
      <c r="C57" s="231"/>
      <c r="D57" s="231"/>
      <c r="E57" s="285"/>
      <c r="F57" s="285"/>
      <c r="G57" s="286" t="s">
        <v>143</v>
      </c>
      <c r="H57" s="112" t="s">
        <v>386</v>
      </c>
      <c r="I57" s="112" t="s">
        <v>387</v>
      </c>
      <c r="J57" s="127" t="s">
        <v>508</v>
      </c>
      <c r="K57" s="127" t="s">
        <v>508</v>
      </c>
      <c r="L57" s="127" t="s">
        <v>102</v>
      </c>
      <c r="M57" s="130">
        <v>2</v>
      </c>
      <c r="N57" s="130">
        <v>2</v>
      </c>
      <c r="O57" s="131">
        <f t="shared" si="20"/>
        <v>4</v>
      </c>
      <c r="P57" s="131" t="str">
        <f t="shared" si="21"/>
        <v>BAJO</v>
      </c>
      <c r="Q57" s="133">
        <v>10</v>
      </c>
      <c r="R57" s="131">
        <f t="shared" si="22"/>
        <v>40</v>
      </c>
      <c r="S57" s="131" t="str">
        <f t="shared" si="23"/>
        <v>III</v>
      </c>
      <c r="T57" s="87" t="str">
        <f t="shared" si="24"/>
        <v>MEJORABLE</v>
      </c>
      <c r="U57" s="69"/>
      <c r="V57" s="69"/>
      <c r="W57" s="69" t="s">
        <v>660</v>
      </c>
      <c r="X57" s="109" t="s">
        <v>588</v>
      </c>
      <c r="Y57" s="72"/>
      <c r="Z57" s="72"/>
      <c r="AA57" s="72"/>
      <c r="AB57" s="72" t="s">
        <v>2</v>
      </c>
      <c r="AC57" s="72"/>
      <c r="AD57" s="72" t="s">
        <v>389</v>
      </c>
      <c r="AE57" s="70" t="s">
        <v>465</v>
      </c>
    </row>
    <row r="58" spans="1:31" ht="69.75" customHeight="1" x14ac:dyDescent="0.3">
      <c r="A58" s="270"/>
      <c r="B58" s="270"/>
      <c r="C58" s="231"/>
      <c r="D58" s="231"/>
      <c r="E58" s="285"/>
      <c r="F58" s="285"/>
      <c r="G58" s="286"/>
      <c r="H58" s="112" t="s">
        <v>390</v>
      </c>
      <c r="I58" s="112" t="s">
        <v>391</v>
      </c>
      <c r="J58" s="127" t="s">
        <v>508</v>
      </c>
      <c r="K58" s="127" t="s">
        <v>508</v>
      </c>
      <c r="L58" s="127" t="s">
        <v>102</v>
      </c>
      <c r="M58" s="130">
        <v>6</v>
      </c>
      <c r="N58" s="130">
        <v>3</v>
      </c>
      <c r="O58" s="131">
        <f t="shared" si="20"/>
        <v>18</v>
      </c>
      <c r="P58" s="131" t="str">
        <f t="shared" si="21"/>
        <v>ALTO</v>
      </c>
      <c r="Q58" s="133">
        <v>25</v>
      </c>
      <c r="R58" s="131">
        <f t="shared" si="22"/>
        <v>450</v>
      </c>
      <c r="S58" s="131" t="str">
        <f t="shared" si="23"/>
        <v>II</v>
      </c>
      <c r="T58" s="87" t="str">
        <f t="shared" si="24"/>
        <v>ACEPTABLE CON CONTROL ESPECIFICO</v>
      </c>
      <c r="U58" s="69"/>
      <c r="V58" s="69"/>
      <c r="W58" s="69" t="s">
        <v>660</v>
      </c>
      <c r="X58" s="109" t="s">
        <v>588</v>
      </c>
      <c r="Y58" s="72"/>
      <c r="Z58" s="72"/>
      <c r="AA58" s="72"/>
      <c r="AB58" s="72" t="s">
        <v>2</v>
      </c>
      <c r="AC58" s="72"/>
      <c r="AD58" s="72" t="s">
        <v>389</v>
      </c>
      <c r="AE58" s="70" t="s">
        <v>465</v>
      </c>
    </row>
    <row r="59" spans="1:31" ht="57" x14ac:dyDescent="0.3">
      <c r="A59" s="270"/>
      <c r="B59" s="270"/>
      <c r="C59" s="231"/>
      <c r="D59" s="231"/>
      <c r="E59" s="285"/>
      <c r="F59" s="285"/>
      <c r="G59" s="286"/>
      <c r="H59" s="112" t="s">
        <v>392</v>
      </c>
      <c r="I59" s="112" t="s">
        <v>393</v>
      </c>
      <c r="J59" s="127" t="s">
        <v>508</v>
      </c>
      <c r="K59" s="127" t="s">
        <v>508</v>
      </c>
      <c r="L59" s="127" t="s">
        <v>651</v>
      </c>
      <c r="M59" s="130">
        <v>6</v>
      </c>
      <c r="N59" s="130">
        <v>2</v>
      </c>
      <c r="O59" s="131">
        <f t="shared" si="20"/>
        <v>12</v>
      </c>
      <c r="P59" s="131" t="str">
        <f t="shared" si="21"/>
        <v>ALTO</v>
      </c>
      <c r="Q59" s="133">
        <v>25</v>
      </c>
      <c r="R59" s="131">
        <f t="shared" si="22"/>
        <v>300</v>
      </c>
      <c r="S59" s="131" t="str">
        <f t="shared" si="23"/>
        <v>II</v>
      </c>
      <c r="T59" s="87" t="str">
        <f t="shared" si="24"/>
        <v>ACEPTABLE CON CONTROL ESPECIFICO</v>
      </c>
      <c r="U59" s="69"/>
      <c r="V59" s="69"/>
      <c r="W59" s="69" t="s">
        <v>660</v>
      </c>
      <c r="X59" s="109" t="s">
        <v>588</v>
      </c>
      <c r="Y59" s="72"/>
      <c r="Z59" s="72"/>
      <c r="AA59" s="72"/>
      <c r="AB59" s="72" t="s">
        <v>2</v>
      </c>
      <c r="AC59" s="72"/>
      <c r="AD59" s="72" t="s">
        <v>396</v>
      </c>
      <c r="AE59" s="70" t="s">
        <v>465</v>
      </c>
    </row>
    <row r="60" spans="1:31" ht="54" x14ac:dyDescent="0.3">
      <c r="A60" s="270"/>
      <c r="B60" s="270"/>
      <c r="C60" s="231"/>
      <c r="D60" s="231"/>
      <c r="E60" s="285"/>
      <c r="F60" s="285"/>
      <c r="G60" s="135" t="s">
        <v>133</v>
      </c>
      <c r="H60" s="54" t="s">
        <v>398</v>
      </c>
      <c r="I60" s="112" t="s">
        <v>59</v>
      </c>
      <c r="J60" s="116" t="s">
        <v>508</v>
      </c>
      <c r="K60" s="116" t="s">
        <v>508</v>
      </c>
      <c r="L60" s="116" t="s">
        <v>72</v>
      </c>
      <c r="M60" s="130">
        <v>2</v>
      </c>
      <c r="N60" s="130">
        <v>2</v>
      </c>
      <c r="O60" s="131">
        <f t="shared" si="20"/>
        <v>4</v>
      </c>
      <c r="P60" s="131" t="str">
        <f t="shared" si="21"/>
        <v>BAJO</v>
      </c>
      <c r="Q60" s="133">
        <v>10</v>
      </c>
      <c r="R60" s="131">
        <f t="shared" si="22"/>
        <v>40</v>
      </c>
      <c r="S60" s="131" t="str">
        <f t="shared" si="23"/>
        <v>III</v>
      </c>
      <c r="T60" s="87" t="str">
        <f t="shared" si="24"/>
        <v>MEJORABLE</v>
      </c>
      <c r="U60" s="69"/>
      <c r="V60" s="69"/>
      <c r="W60" s="69" t="s">
        <v>665</v>
      </c>
      <c r="X60" s="109" t="s">
        <v>588</v>
      </c>
      <c r="Y60" s="72"/>
      <c r="Z60" s="72"/>
      <c r="AA60" s="72"/>
      <c r="AB60" s="72" t="s">
        <v>2</v>
      </c>
      <c r="AC60" s="72"/>
      <c r="AD60" s="72" t="s">
        <v>385</v>
      </c>
      <c r="AE60" s="70" t="s">
        <v>465</v>
      </c>
    </row>
    <row r="61" spans="1:31" ht="67.5" x14ac:dyDescent="0.3">
      <c r="A61" s="270"/>
      <c r="B61" s="270"/>
      <c r="C61" s="231"/>
      <c r="D61" s="231"/>
      <c r="E61" s="285"/>
      <c r="F61" s="285"/>
      <c r="G61" s="54" t="s">
        <v>403</v>
      </c>
      <c r="H61" s="54" t="s">
        <v>404</v>
      </c>
      <c r="I61" s="112" t="s">
        <v>405</v>
      </c>
      <c r="J61" s="96" t="s">
        <v>513</v>
      </c>
      <c r="K61" s="96" t="s">
        <v>552</v>
      </c>
      <c r="L61" s="96" t="s">
        <v>553</v>
      </c>
      <c r="M61" s="130">
        <v>2</v>
      </c>
      <c r="N61" s="130">
        <v>2</v>
      </c>
      <c r="O61" s="131">
        <f t="shared" si="20"/>
        <v>4</v>
      </c>
      <c r="P61" s="131" t="str">
        <f t="shared" si="21"/>
        <v>BAJO</v>
      </c>
      <c r="Q61" s="133">
        <v>10</v>
      </c>
      <c r="R61" s="131">
        <f t="shared" si="22"/>
        <v>40</v>
      </c>
      <c r="S61" s="131" t="str">
        <f t="shared" si="23"/>
        <v>III</v>
      </c>
      <c r="T61" s="87" t="str">
        <f t="shared" si="24"/>
        <v>MEJORABLE</v>
      </c>
      <c r="U61" s="69"/>
      <c r="V61" s="69"/>
      <c r="W61" s="69" t="s">
        <v>602</v>
      </c>
      <c r="X61" s="109" t="s">
        <v>588</v>
      </c>
      <c r="Y61" s="72"/>
      <c r="Z61" s="72"/>
      <c r="AA61" s="72"/>
      <c r="AB61" s="72" t="s">
        <v>2</v>
      </c>
      <c r="AC61" s="72"/>
      <c r="AD61" s="72" t="s">
        <v>406</v>
      </c>
      <c r="AE61" s="70" t="s">
        <v>465</v>
      </c>
    </row>
    <row r="62" spans="1:31" ht="28.5" x14ac:dyDescent="0.3">
      <c r="A62" s="270"/>
      <c r="B62" s="270"/>
      <c r="C62" s="231"/>
      <c r="D62" s="231"/>
      <c r="E62" s="285"/>
      <c r="F62" s="285"/>
      <c r="G62" s="284" t="s">
        <v>419</v>
      </c>
      <c r="H62" s="54" t="s">
        <v>420</v>
      </c>
      <c r="I62" s="112" t="s">
        <v>421</v>
      </c>
      <c r="J62" s="116" t="s">
        <v>508</v>
      </c>
      <c r="K62" s="116" t="s">
        <v>508</v>
      </c>
      <c r="L62" s="116" t="s">
        <v>72</v>
      </c>
      <c r="M62" s="130">
        <v>2</v>
      </c>
      <c r="N62" s="130">
        <v>2</v>
      </c>
      <c r="O62" s="131">
        <f t="shared" si="20"/>
        <v>4</v>
      </c>
      <c r="P62" s="131" t="str">
        <f t="shared" si="21"/>
        <v>BAJO</v>
      </c>
      <c r="Q62" s="133">
        <v>10</v>
      </c>
      <c r="R62" s="131">
        <f t="shared" si="22"/>
        <v>40</v>
      </c>
      <c r="S62" s="131" t="str">
        <f t="shared" si="23"/>
        <v>III</v>
      </c>
      <c r="T62" s="87" t="str">
        <f t="shared" si="24"/>
        <v>MEJORABLE</v>
      </c>
      <c r="U62" s="69"/>
      <c r="V62" s="69"/>
      <c r="W62" s="69" t="s">
        <v>602</v>
      </c>
      <c r="X62" s="109" t="s">
        <v>588</v>
      </c>
      <c r="Y62" s="72"/>
      <c r="Z62" s="72"/>
      <c r="AA62" s="72"/>
      <c r="AB62" s="72" t="s">
        <v>2</v>
      </c>
      <c r="AC62" s="72"/>
      <c r="AD62" s="72" t="s">
        <v>423</v>
      </c>
      <c r="AE62" s="70" t="s">
        <v>465</v>
      </c>
    </row>
    <row r="63" spans="1:31" ht="57" x14ac:dyDescent="0.3">
      <c r="A63" s="270"/>
      <c r="B63" s="270"/>
      <c r="C63" s="231"/>
      <c r="D63" s="231"/>
      <c r="E63" s="285"/>
      <c r="F63" s="285"/>
      <c r="G63" s="284"/>
      <c r="H63" s="54" t="s">
        <v>424</v>
      </c>
      <c r="I63" s="112" t="s">
        <v>425</v>
      </c>
      <c r="J63" s="46" t="s">
        <v>508</v>
      </c>
      <c r="K63" s="46" t="s">
        <v>524</v>
      </c>
      <c r="L63" s="46" t="s">
        <v>533</v>
      </c>
      <c r="M63" s="130">
        <v>6</v>
      </c>
      <c r="N63" s="130">
        <v>2</v>
      </c>
      <c r="O63" s="131">
        <f t="shared" si="20"/>
        <v>12</v>
      </c>
      <c r="P63" s="131" t="str">
        <f t="shared" si="21"/>
        <v>ALTO</v>
      </c>
      <c r="Q63" s="133">
        <v>25</v>
      </c>
      <c r="R63" s="131">
        <f t="shared" si="22"/>
        <v>300</v>
      </c>
      <c r="S63" s="131" t="str">
        <f t="shared" si="23"/>
        <v>II</v>
      </c>
      <c r="T63" s="87" t="str">
        <f t="shared" si="24"/>
        <v>ACEPTABLE CON CONTROL ESPECIFICO</v>
      </c>
      <c r="U63" s="69"/>
      <c r="V63" s="69"/>
      <c r="W63" s="72" t="s">
        <v>598</v>
      </c>
      <c r="X63" s="109" t="s">
        <v>588</v>
      </c>
      <c r="Y63" s="72"/>
      <c r="Z63" s="72"/>
      <c r="AA63" s="72"/>
      <c r="AB63" s="72" t="s">
        <v>2</v>
      </c>
      <c r="AC63" s="72"/>
      <c r="AD63" s="72" t="s">
        <v>426</v>
      </c>
      <c r="AE63" s="70" t="s">
        <v>465</v>
      </c>
    </row>
    <row r="64" spans="1:31" ht="67.5" x14ac:dyDescent="0.3">
      <c r="A64" s="270"/>
      <c r="B64" s="270"/>
      <c r="C64" s="231"/>
      <c r="D64" s="231"/>
      <c r="E64" s="285"/>
      <c r="F64" s="285"/>
      <c r="G64" s="284"/>
      <c r="H64" s="54" t="s">
        <v>427</v>
      </c>
      <c r="I64" s="112" t="s">
        <v>405</v>
      </c>
      <c r="J64" s="114" t="s">
        <v>513</v>
      </c>
      <c r="K64" s="114" t="s">
        <v>565</v>
      </c>
      <c r="L64" s="114" t="s">
        <v>566</v>
      </c>
      <c r="M64" s="130">
        <v>6</v>
      </c>
      <c r="N64" s="130">
        <v>3</v>
      </c>
      <c r="O64" s="131">
        <f t="shared" si="20"/>
        <v>18</v>
      </c>
      <c r="P64" s="131" t="str">
        <f t="shared" si="21"/>
        <v>ALTO</v>
      </c>
      <c r="Q64" s="133">
        <v>25</v>
      </c>
      <c r="R64" s="131">
        <f t="shared" si="22"/>
        <v>450</v>
      </c>
      <c r="S64" s="131" t="str">
        <f t="shared" si="23"/>
        <v>II</v>
      </c>
      <c r="T64" s="87" t="str">
        <f t="shared" si="24"/>
        <v>ACEPTABLE CON CONTROL ESPECIFICO</v>
      </c>
      <c r="U64" s="69"/>
      <c r="V64" s="69"/>
      <c r="W64" s="69" t="s">
        <v>664</v>
      </c>
      <c r="X64" s="109" t="s">
        <v>588</v>
      </c>
      <c r="Y64" s="72"/>
      <c r="Z64" s="72"/>
      <c r="AA64" s="72"/>
      <c r="AB64" s="72" t="s">
        <v>2</v>
      </c>
      <c r="AC64" s="72"/>
      <c r="AD64" s="72" t="s">
        <v>428</v>
      </c>
      <c r="AE64" s="70" t="s">
        <v>465</v>
      </c>
    </row>
    <row r="65" spans="1:31" ht="85.5" x14ac:dyDescent="0.3">
      <c r="A65" s="270"/>
      <c r="B65" s="270"/>
      <c r="C65" s="231"/>
      <c r="D65" s="231"/>
      <c r="E65" s="285"/>
      <c r="F65" s="285"/>
      <c r="G65" s="284"/>
      <c r="H65" s="112" t="s">
        <v>429</v>
      </c>
      <c r="I65" s="112" t="s">
        <v>79</v>
      </c>
      <c r="J65" s="84" t="s">
        <v>522</v>
      </c>
      <c r="K65" s="84" t="s">
        <v>538</v>
      </c>
      <c r="L65" s="84" t="s">
        <v>564</v>
      </c>
      <c r="M65" s="130">
        <v>6</v>
      </c>
      <c r="N65" s="130">
        <v>3</v>
      </c>
      <c r="O65" s="131">
        <f t="shared" si="20"/>
        <v>18</v>
      </c>
      <c r="P65" s="131" t="str">
        <f t="shared" si="21"/>
        <v>ALTO</v>
      </c>
      <c r="Q65" s="133">
        <v>60</v>
      </c>
      <c r="R65" s="131">
        <f t="shared" si="22"/>
        <v>1080</v>
      </c>
      <c r="S65" s="131" t="str">
        <f t="shared" si="23"/>
        <v>I</v>
      </c>
      <c r="T65" s="87" t="str">
        <f t="shared" si="24"/>
        <v>NO ACEPTABLE</v>
      </c>
      <c r="U65" s="69"/>
      <c r="V65" s="69"/>
      <c r="W65" s="69" t="s">
        <v>587</v>
      </c>
      <c r="X65" s="109" t="s">
        <v>588</v>
      </c>
      <c r="Y65" s="72"/>
      <c r="Z65" s="72"/>
      <c r="AA65" s="72"/>
      <c r="AB65" s="72" t="s">
        <v>2</v>
      </c>
      <c r="AC65" s="72"/>
      <c r="AD65" s="72" t="s">
        <v>431</v>
      </c>
      <c r="AE65" s="70" t="s">
        <v>465</v>
      </c>
    </row>
    <row r="66" spans="1:31" ht="81" x14ac:dyDescent="0.3">
      <c r="A66" s="270"/>
      <c r="B66" s="270"/>
      <c r="C66" s="232"/>
      <c r="D66" s="232"/>
      <c r="E66" s="285"/>
      <c r="F66" s="285"/>
      <c r="G66" s="122" t="s">
        <v>432</v>
      </c>
      <c r="H66" s="54" t="s">
        <v>433</v>
      </c>
      <c r="I66" s="112" t="s">
        <v>39</v>
      </c>
      <c r="J66" s="85" t="s">
        <v>513</v>
      </c>
      <c r="K66" s="85" t="s">
        <v>557</v>
      </c>
      <c r="L66" s="85" t="s">
        <v>556</v>
      </c>
      <c r="M66" s="130">
        <v>2</v>
      </c>
      <c r="N66" s="130">
        <v>2</v>
      </c>
      <c r="O66" s="131">
        <f t="shared" si="20"/>
        <v>4</v>
      </c>
      <c r="P66" s="131" t="str">
        <f t="shared" si="21"/>
        <v>BAJO</v>
      </c>
      <c r="Q66" s="133">
        <v>10</v>
      </c>
      <c r="R66" s="131">
        <f t="shared" si="22"/>
        <v>40</v>
      </c>
      <c r="S66" s="131" t="str">
        <f t="shared" si="23"/>
        <v>III</v>
      </c>
      <c r="T66" s="87" t="str">
        <f t="shared" si="24"/>
        <v>MEJORABLE</v>
      </c>
      <c r="U66" s="69"/>
      <c r="V66" s="69"/>
      <c r="W66" s="69" t="s">
        <v>607</v>
      </c>
      <c r="X66" s="109" t="s">
        <v>588</v>
      </c>
      <c r="Y66" s="72"/>
      <c r="Z66" s="72"/>
      <c r="AA66" s="72"/>
      <c r="AB66" s="72" t="s">
        <v>2</v>
      </c>
      <c r="AC66" s="72"/>
      <c r="AD66" s="72" t="s">
        <v>435</v>
      </c>
      <c r="AE66" s="70" t="s">
        <v>465</v>
      </c>
    </row>
  </sheetData>
  <autoFilter ref="C5:AE66" xr:uid="{00000000-0009-0000-0000-000003000000}"/>
  <mergeCells count="75">
    <mergeCell ref="A1:AE2"/>
    <mergeCell ref="AD3:AD5"/>
    <mergeCell ref="AE3:AE5"/>
    <mergeCell ref="T4:T5"/>
    <mergeCell ref="U3:X3"/>
    <mergeCell ref="U4:V4"/>
    <mergeCell ref="W4:W5"/>
    <mergeCell ref="X4:X5"/>
    <mergeCell ref="Y3:AC3"/>
    <mergeCell ref="Y4:Y5"/>
    <mergeCell ref="Z4:Z5"/>
    <mergeCell ref="AA4:AA5"/>
    <mergeCell ref="AB4:AB5"/>
    <mergeCell ref="P4:P5"/>
    <mergeCell ref="Q4:Q5"/>
    <mergeCell ref="R4:R5"/>
    <mergeCell ref="AC4:AC5"/>
    <mergeCell ref="K4:K5"/>
    <mergeCell ref="L4:L5"/>
    <mergeCell ref="C49:C53"/>
    <mergeCell ref="D49:D53"/>
    <mergeCell ref="E49:E53"/>
    <mergeCell ref="F49:F53"/>
    <mergeCell ref="E7:E19"/>
    <mergeCell ref="F7:F19"/>
    <mergeCell ref="G7:G10"/>
    <mergeCell ref="G11:G12"/>
    <mergeCell ref="G15:G18"/>
    <mergeCell ref="C3:C5"/>
    <mergeCell ref="D3:D5"/>
    <mergeCell ref="E3:F3"/>
    <mergeCell ref="F4:F5"/>
    <mergeCell ref="G62:G65"/>
    <mergeCell ref="A3:A5"/>
    <mergeCell ref="B3:B5"/>
    <mergeCell ref="C54:C66"/>
    <mergeCell ref="E54:E66"/>
    <mergeCell ref="F54:F66"/>
    <mergeCell ref="G54:G56"/>
    <mergeCell ref="G57:G59"/>
    <mergeCell ref="G45:G47"/>
    <mergeCell ref="G50:G53"/>
    <mergeCell ref="C35:C48"/>
    <mergeCell ref="E35:E48"/>
    <mergeCell ref="F35:F48"/>
    <mergeCell ref="G35:G37"/>
    <mergeCell ref="G38:G40"/>
    <mergeCell ref="G41:G42"/>
    <mergeCell ref="AD29:AD30"/>
    <mergeCell ref="G31:G33"/>
    <mergeCell ref="C20:C34"/>
    <mergeCell ref="E20:E34"/>
    <mergeCell ref="F20:F34"/>
    <mergeCell ref="G20:G23"/>
    <mergeCell ref="G24:G25"/>
    <mergeCell ref="G29:G30"/>
    <mergeCell ref="E4:E5"/>
    <mergeCell ref="G4:G5"/>
    <mergeCell ref="H4:H5"/>
    <mergeCell ref="G3:H3"/>
    <mergeCell ref="I3:I5"/>
    <mergeCell ref="M3:S3"/>
    <mergeCell ref="M4:M5"/>
    <mergeCell ref="N4:N5"/>
    <mergeCell ref="O4:O5"/>
    <mergeCell ref="J3:L3"/>
    <mergeCell ref="J4:J5"/>
    <mergeCell ref="S4:S5"/>
    <mergeCell ref="A7:A66"/>
    <mergeCell ref="B7:B66"/>
    <mergeCell ref="D35:D48"/>
    <mergeCell ref="D54:D66"/>
    <mergeCell ref="D7:D19"/>
    <mergeCell ref="D20:D34"/>
    <mergeCell ref="C7:C19"/>
  </mergeCells>
  <conditionalFormatting sqref="AI2:AJ2 Y54:AC54 Y7:AC8 Y11:AC21 Y24:AC34 Y57:AC66 Y38:AC48 T36:T48">
    <cfRule type="cellIs" dxfId="590" priority="232" operator="equal">
      <formula>"BAJO"</formula>
    </cfRule>
    <cfRule type="cellIs" dxfId="589" priority="233" operator="equal">
      <formula>"MEDIO"</formula>
    </cfRule>
    <cfRule type="cellIs" dxfId="588" priority="234" operator="equal">
      <formula>"ALTO"</formula>
    </cfRule>
  </conditionalFormatting>
  <conditionalFormatting sqref="AD3:AE3">
    <cfRule type="cellIs" dxfId="587" priority="229" operator="equal">
      <formula>"BAJO"</formula>
    </cfRule>
    <cfRule type="cellIs" dxfId="586" priority="230" operator="equal">
      <formula>"MEDIO"</formula>
    </cfRule>
    <cfRule type="cellIs" dxfId="585" priority="231" operator="equal">
      <formula>"ALTO"</formula>
    </cfRule>
  </conditionalFormatting>
  <conditionalFormatting sqref="Y50:AC53">
    <cfRule type="cellIs" dxfId="584" priority="220" operator="equal">
      <formula>"BAJO"</formula>
    </cfRule>
    <cfRule type="cellIs" dxfId="583" priority="221" operator="equal">
      <formula>"MEDIO"</formula>
    </cfRule>
    <cfRule type="cellIs" dxfId="582" priority="222" operator="equal">
      <formula>"ALTO"</formula>
    </cfRule>
  </conditionalFormatting>
  <conditionalFormatting sqref="Y9:AC9">
    <cfRule type="cellIs" dxfId="581" priority="208" operator="equal">
      <formula>"BAJO"</formula>
    </cfRule>
    <cfRule type="cellIs" dxfId="580" priority="209" operator="equal">
      <formula>"MEDIO"</formula>
    </cfRule>
    <cfRule type="cellIs" dxfId="579" priority="210" operator="equal">
      <formula>"ALTO"</formula>
    </cfRule>
  </conditionalFormatting>
  <conditionalFormatting sqref="Y10:AC10">
    <cfRule type="cellIs" dxfId="578" priority="205" operator="equal">
      <formula>"BAJO"</formula>
    </cfRule>
    <cfRule type="cellIs" dxfId="577" priority="206" operator="equal">
      <formula>"MEDIO"</formula>
    </cfRule>
    <cfRule type="cellIs" dxfId="576" priority="207" operator="equal">
      <formula>"ALTO"</formula>
    </cfRule>
  </conditionalFormatting>
  <conditionalFormatting sqref="Y22:AC22">
    <cfRule type="cellIs" dxfId="575" priority="190" operator="equal">
      <formula>"BAJO"</formula>
    </cfRule>
    <cfRule type="cellIs" dxfId="574" priority="191" operator="equal">
      <formula>"MEDIO"</formula>
    </cfRule>
    <cfRule type="cellIs" dxfId="573" priority="192" operator="equal">
      <formula>"ALTO"</formula>
    </cfRule>
  </conditionalFormatting>
  <conditionalFormatting sqref="Y23:AC23">
    <cfRule type="cellIs" dxfId="572" priority="187" operator="equal">
      <formula>"BAJO"</formula>
    </cfRule>
    <cfRule type="cellIs" dxfId="571" priority="188" operator="equal">
      <formula>"MEDIO"</formula>
    </cfRule>
    <cfRule type="cellIs" dxfId="570" priority="189" operator="equal">
      <formula>"ALTO"</formula>
    </cfRule>
  </conditionalFormatting>
  <conditionalFormatting sqref="Y35:AC35">
    <cfRule type="cellIs" dxfId="569" priority="130" operator="equal">
      <formula>"BAJO"</formula>
    </cfRule>
    <cfRule type="cellIs" dxfId="568" priority="131" operator="equal">
      <formula>"MEDIO"</formula>
    </cfRule>
    <cfRule type="cellIs" dxfId="567" priority="132" operator="equal">
      <formula>"ALTO"</formula>
    </cfRule>
  </conditionalFormatting>
  <conditionalFormatting sqref="Y36:AC36">
    <cfRule type="cellIs" dxfId="566" priority="118" operator="equal">
      <formula>"BAJO"</formula>
    </cfRule>
    <cfRule type="cellIs" dxfId="565" priority="119" operator="equal">
      <formula>"MEDIO"</formula>
    </cfRule>
    <cfRule type="cellIs" dxfId="564" priority="120" operator="equal">
      <formula>"ALTO"</formula>
    </cfRule>
  </conditionalFormatting>
  <conditionalFormatting sqref="Y37:AC37">
    <cfRule type="cellIs" dxfId="563" priority="115" operator="equal">
      <formula>"BAJO"</formula>
    </cfRule>
    <cfRule type="cellIs" dxfId="562" priority="116" operator="equal">
      <formula>"MEDIO"</formula>
    </cfRule>
    <cfRule type="cellIs" dxfId="561" priority="117" operator="equal">
      <formula>"ALTO"</formula>
    </cfRule>
  </conditionalFormatting>
  <conditionalFormatting sqref="Y55:AC55">
    <cfRule type="cellIs" dxfId="560" priority="106" operator="equal">
      <formula>"BAJO"</formula>
    </cfRule>
    <cfRule type="cellIs" dxfId="559" priority="107" operator="equal">
      <formula>"MEDIO"</formula>
    </cfRule>
    <cfRule type="cellIs" dxfId="558" priority="108" operator="equal">
      <formula>"ALTO"</formula>
    </cfRule>
  </conditionalFormatting>
  <conditionalFormatting sqref="Y56:AC56">
    <cfRule type="cellIs" dxfId="557" priority="103" operator="equal">
      <formula>"BAJO"</formula>
    </cfRule>
    <cfRule type="cellIs" dxfId="556" priority="104" operator="equal">
      <formula>"MEDIO"</formula>
    </cfRule>
    <cfRule type="cellIs" dxfId="555" priority="105" operator="equal">
      <formula>"ALTO"</formula>
    </cfRule>
  </conditionalFormatting>
  <conditionalFormatting sqref="T3:T4">
    <cfRule type="cellIs" dxfId="554" priority="88" operator="equal">
      <formula>"BAJO"</formula>
    </cfRule>
    <cfRule type="cellIs" dxfId="553" priority="89" operator="equal">
      <formula>"MEDIO"</formula>
    </cfRule>
    <cfRule type="cellIs" dxfId="552" priority="90" operator="equal">
      <formula>"ALTO"</formula>
    </cfRule>
  </conditionalFormatting>
  <conditionalFormatting sqref="T7:T66">
    <cfRule type="containsText" dxfId="551" priority="54" operator="containsText" text="NO ACEPTABLE">
      <formula>NOT(ISERROR(SEARCH("NO ACEPTABLE",T7)))</formula>
    </cfRule>
    <cfRule type="containsText" dxfId="550" priority="55" operator="containsText" text="ACEPTABLE CON CONTROL ESPECIFICO">
      <formula>NOT(ISERROR(SEARCH("ACEPTABLE CON CONTROL ESPECIFICO",T7)))</formula>
    </cfRule>
    <cfRule type="containsText" dxfId="549" priority="56" operator="containsText" text="MEJORABLE">
      <formula>NOT(ISERROR(SEARCH("MEJORABLE",T7)))</formula>
    </cfRule>
    <cfRule type="containsText" dxfId="548" priority="57" operator="containsText" text="ACEPTABLE">
      <formula>NOT(ISERROR(SEARCH("ACEPTABLE",T7)))</formula>
    </cfRule>
    <cfRule type="containsText" dxfId="547" priority="86" stopIfTrue="1" operator="containsText" text="MEDIO">
      <formula>NOT(ISERROR(SEARCH("MEDIO",T7)))</formula>
    </cfRule>
    <cfRule type="containsText" dxfId="546" priority="87" stopIfTrue="1" operator="containsText" text="BAJO">
      <formula>NOT(ISERROR(SEARCH("BAJO",T7)))</formula>
    </cfRule>
  </conditionalFormatting>
  <conditionalFormatting sqref="T7:T66">
    <cfRule type="cellIs" dxfId="545" priority="84" stopIfTrue="1" operator="equal">
      <formula>"MUY ALTO"</formula>
    </cfRule>
    <cfRule type="containsText" dxfId="544" priority="85" stopIfTrue="1" operator="containsText" text="ALTO">
      <formula>NOT(ISERROR(SEARCH("ALTO",T7)))</formula>
    </cfRule>
  </conditionalFormatting>
  <conditionalFormatting sqref="T12:T35 T49:T66">
    <cfRule type="containsText" dxfId="543" priority="79" stopIfTrue="1" operator="containsText" text="MEDIO">
      <formula>NOT(ISERROR(SEARCH("MEDIO",T12)))</formula>
    </cfRule>
    <cfRule type="containsText" dxfId="542" priority="80" stopIfTrue="1" operator="containsText" text="BAJO">
      <formula>NOT(ISERROR(SEARCH("BAJO",T12)))</formula>
    </cfRule>
  </conditionalFormatting>
  <conditionalFormatting sqref="T7:T66">
    <cfRule type="containsText" dxfId="541" priority="58" operator="containsText" text="ALTO">
      <formula>NOT(ISERROR(SEARCH("ALTO",T7)))</formula>
    </cfRule>
    <cfRule type="containsText" dxfId="540" priority="59" operator="containsText" text="MEDIO">
      <formula>NOT(ISERROR(SEARCH("MEDIO",T7)))</formula>
    </cfRule>
    <cfRule type="containsText" dxfId="539" priority="60" operator="containsText" text="BAJO">
      <formula>NOT(ISERROR(SEARCH("BAJO",T7)))</formula>
    </cfRule>
  </conditionalFormatting>
  <conditionalFormatting sqref="Y3 Y4:AC4">
    <cfRule type="cellIs" dxfId="538" priority="51" operator="equal">
      <formula>"BAJO"</formula>
    </cfRule>
    <cfRule type="cellIs" dxfId="537" priority="52" operator="equal">
      <formula>"MEDIO"</formula>
    </cfRule>
    <cfRule type="cellIs" dxfId="536" priority="53" operator="equal">
      <formula>"ALTO"</formula>
    </cfRule>
  </conditionalFormatting>
  <conditionalFormatting sqref="Y6:AC6">
    <cfRule type="cellIs" dxfId="535" priority="31" operator="equal">
      <formula>"BAJO"</formula>
    </cfRule>
    <cfRule type="cellIs" dxfId="534" priority="32" operator="equal">
      <formula>"MEDIO"</formula>
    </cfRule>
    <cfRule type="cellIs" dxfId="533" priority="33" operator="equal">
      <formula>"ALTO"</formula>
    </cfRule>
  </conditionalFormatting>
  <conditionalFormatting sqref="AD6">
    <cfRule type="cellIs" dxfId="532" priority="28" operator="equal">
      <formula>"BAJO"</formula>
    </cfRule>
    <cfRule type="cellIs" dxfId="531" priority="29" operator="equal">
      <formula>"MEDIO"</formula>
    </cfRule>
    <cfRule type="cellIs" dxfId="530" priority="30" operator="equal">
      <formula>"ALTO"</formula>
    </cfRule>
  </conditionalFormatting>
  <conditionalFormatting sqref="T6">
    <cfRule type="containsText" dxfId="529" priority="17" operator="containsText" text="NO ACEPTABLE">
      <formula>NOT(ISERROR(SEARCH("NO ACEPTABLE",T6)))</formula>
    </cfRule>
    <cfRule type="containsText" dxfId="528" priority="18" operator="containsText" text="ACEPTABLE CON CONTROL ESPECIFICO">
      <formula>NOT(ISERROR(SEARCH("ACEPTABLE CON CONTROL ESPECIFICO",T6)))</formula>
    </cfRule>
    <cfRule type="containsText" dxfId="527" priority="19" operator="containsText" text="MEJORABLE">
      <formula>NOT(ISERROR(SEARCH("MEJORABLE",T6)))</formula>
    </cfRule>
    <cfRule type="containsText" dxfId="526" priority="20" operator="containsText" text="ACEPTABLE">
      <formula>NOT(ISERROR(SEARCH("ACEPTABLE",T6)))</formula>
    </cfRule>
    <cfRule type="containsText" dxfId="525" priority="26" stopIfTrue="1" operator="containsText" text="MEDIO">
      <formula>NOT(ISERROR(SEARCH("MEDIO",T6)))</formula>
    </cfRule>
    <cfRule type="containsText" dxfId="524" priority="27" stopIfTrue="1" operator="containsText" text="BAJO">
      <formula>NOT(ISERROR(SEARCH("BAJO",T6)))</formula>
    </cfRule>
  </conditionalFormatting>
  <conditionalFormatting sqref="T6">
    <cfRule type="cellIs" dxfId="523" priority="24" stopIfTrue="1" operator="equal">
      <formula>"MUY ALTO"</formula>
    </cfRule>
    <cfRule type="containsText" dxfId="522" priority="25" stopIfTrue="1" operator="containsText" text="ALTO">
      <formula>NOT(ISERROR(SEARCH("ALTO",T6)))</formula>
    </cfRule>
  </conditionalFormatting>
  <conditionalFormatting sqref="T6">
    <cfRule type="containsText" dxfId="521" priority="21" operator="containsText" text="ALTO">
      <formula>NOT(ISERROR(SEARCH("ALTO",T6)))</formula>
    </cfRule>
    <cfRule type="containsText" dxfId="520" priority="22" operator="containsText" text="MEDIO">
      <formula>NOT(ISERROR(SEARCH("MEDIO",T6)))</formula>
    </cfRule>
    <cfRule type="containsText" dxfId="519" priority="23" operator="containsText" text="BAJO">
      <formula>NOT(ISERROR(SEARCH("BAJO",T6)))</formula>
    </cfRule>
  </conditionalFormatting>
  <conditionalFormatting sqref="Y49:AC49">
    <cfRule type="cellIs" dxfId="518" priority="14" operator="equal">
      <formula>"BAJO"</formula>
    </cfRule>
    <cfRule type="cellIs" dxfId="517" priority="15" operator="equal">
      <formula>"MEDIO"</formula>
    </cfRule>
    <cfRule type="cellIs" dxfId="516" priority="16" operator="equal">
      <formula>"ALTO"</formula>
    </cfRule>
  </conditionalFormatting>
  <pageMargins left="0.70866141732283472" right="0.70866141732283472" top="0.74803149606299213" bottom="0.74803149606299213" header="0.31496062992125984" footer="0.31496062992125984"/>
  <pageSetup orientation="landscape" r:id="rId1"/>
  <headerFooter>
    <oddHeader>&amp;L&amp;G&amp;R&amp;"Arial,Negrita"&amp;14MATRIZ DE IDENTIFICACION DE PELIGROS
VALORACION Y EVALUACION DE RIESGOS&amp;"-,Normal"&amp;11
&amp;"Arial,Normal"&amp;10CT-HSEQ-FM31-V02
15/08/2020</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D9986-4A9B-411A-B4CD-6B4C9C6B4C4E}">
  <dimension ref="A1:AE92"/>
  <sheetViews>
    <sheetView showGridLines="0" view="pageBreakPreview" topLeftCell="A70" zoomScale="85" zoomScaleNormal="90" zoomScaleSheetLayoutView="85" workbookViewId="0">
      <selection activeCell="A5" sqref="A5:A87"/>
    </sheetView>
  </sheetViews>
  <sheetFormatPr baseColWidth="10" defaultRowHeight="16.5" x14ac:dyDescent="0.3"/>
  <cols>
    <col min="1" max="2" width="11.42578125" style="1"/>
    <col min="3" max="4" width="14.85546875" style="1" customWidth="1"/>
    <col min="5" max="6" width="9.28515625" style="1" customWidth="1"/>
    <col min="7" max="7" width="14.5703125" style="20" customWidth="1"/>
    <col min="8" max="9" width="25.42578125" style="20" customWidth="1"/>
    <col min="10" max="12" width="13.28515625" style="1" customWidth="1"/>
    <col min="13" max="13" width="6.28515625" style="1" customWidth="1"/>
    <col min="14" max="14" width="6.5703125" style="1" customWidth="1"/>
    <col min="15" max="15" width="6.28515625" style="1" customWidth="1"/>
    <col min="16" max="16" width="6.5703125" style="1" customWidth="1"/>
    <col min="17" max="17" width="6.28515625" style="1" customWidth="1"/>
    <col min="18" max="18" width="6.5703125" style="1" customWidth="1"/>
    <col min="19" max="19" width="6.28515625" style="1" customWidth="1"/>
    <col min="20" max="20" width="11.85546875" style="1" customWidth="1"/>
    <col min="21" max="22" width="6" style="1" customWidth="1"/>
    <col min="23" max="23" width="10.140625" style="1" customWidth="1"/>
    <col min="24" max="24" width="14.85546875" style="1" customWidth="1"/>
    <col min="25" max="27" width="6.5703125" style="1" customWidth="1"/>
    <col min="28" max="29" width="7.140625" style="19" customWidth="1"/>
    <col min="30" max="30" width="47.28515625" style="20" customWidth="1"/>
    <col min="31" max="31" width="19" style="1" hidden="1" customWidth="1"/>
    <col min="32" max="16384" width="11.42578125" style="1"/>
  </cols>
  <sheetData>
    <row r="1" spans="1:31" ht="30" customHeight="1" x14ac:dyDescent="0.3">
      <c r="A1" s="86"/>
      <c r="B1" s="86"/>
      <c r="C1" s="260" t="s">
        <v>679</v>
      </c>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86"/>
      <c r="AE1" s="86"/>
    </row>
    <row r="2" spans="1:31" s="2" customFormat="1" ht="29.25" customHeight="1" x14ac:dyDescent="0.3">
      <c r="A2" s="212" t="s">
        <v>478</v>
      </c>
      <c r="B2" s="212" t="s">
        <v>479</v>
      </c>
      <c r="C2" s="212" t="s">
        <v>350</v>
      </c>
      <c r="D2" s="212" t="s">
        <v>480</v>
      </c>
      <c r="E2" s="212" t="s">
        <v>348</v>
      </c>
      <c r="F2" s="212"/>
      <c r="G2" s="212" t="s">
        <v>481</v>
      </c>
      <c r="H2" s="212"/>
      <c r="I2" s="212" t="s">
        <v>345</v>
      </c>
      <c r="J2" s="212" t="s">
        <v>484</v>
      </c>
      <c r="K2" s="212"/>
      <c r="L2" s="212"/>
      <c r="M2" s="212" t="s">
        <v>341</v>
      </c>
      <c r="N2" s="212"/>
      <c r="O2" s="212"/>
      <c r="P2" s="212"/>
      <c r="Q2" s="212"/>
      <c r="R2" s="212"/>
      <c r="S2" s="212"/>
      <c r="T2" s="75" t="s">
        <v>495</v>
      </c>
      <c r="U2" s="212" t="s">
        <v>497</v>
      </c>
      <c r="V2" s="212"/>
      <c r="W2" s="212"/>
      <c r="X2" s="212"/>
      <c r="Y2" s="212" t="s">
        <v>501</v>
      </c>
      <c r="Z2" s="212"/>
      <c r="AA2" s="212"/>
      <c r="AB2" s="212"/>
      <c r="AC2" s="212"/>
      <c r="AD2" s="212" t="s">
        <v>338</v>
      </c>
      <c r="AE2" s="212" t="s">
        <v>337</v>
      </c>
    </row>
    <row r="3" spans="1:31" s="2" customFormat="1" ht="24.75" customHeight="1" x14ac:dyDescent="0.3">
      <c r="A3" s="212"/>
      <c r="B3" s="212"/>
      <c r="C3" s="212"/>
      <c r="D3" s="212"/>
      <c r="E3" s="264" t="s">
        <v>336</v>
      </c>
      <c r="F3" s="264" t="s">
        <v>335</v>
      </c>
      <c r="G3" s="264" t="s">
        <v>482</v>
      </c>
      <c r="H3" s="264" t="s">
        <v>483</v>
      </c>
      <c r="I3" s="212"/>
      <c r="J3" s="264" t="s">
        <v>485</v>
      </c>
      <c r="K3" s="264" t="s">
        <v>486</v>
      </c>
      <c r="L3" s="264" t="s">
        <v>487</v>
      </c>
      <c r="M3" s="261" t="s">
        <v>488</v>
      </c>
      <c r="N3" s="261" t="s">
        <v>489</v>
      </c>
      <c r="O3" s="261" t="s">
        <v>490</v>
      </c>
      <c r="P3" s="261" t="s">
        <v>491</v>
      </c>
      <c r="Q3" s="261" t="s">
        <v>492</v>
      </c>
      <c r="R3" s="261" t="s">
        <v>493</v>
      </c>
      <c r="S3" s="261" t="s">
        <v>494</v>
      </c>
      <c r="T3" s="262" t="s">
        <v>496</v>
      </c>
      <c r="U3" s="264" t="s">
        <v>498</v>
      </c>
      <c r="V3" s="264"/>
      <c r="W3" s="264" t="s">
        <v>499</v>
      </c>
      <c r="X3" s="265" t="s">
        <v>500</v>
      </c>
      <c r="Y3" s="263" t="s">
        <v>502</v>
      </c>
      <c r="Z3" s="263" t="s">
        <v>503</v>
      </c>
      <c r="AA3" s="263" t="s">
        <v>504</v>
      </c>
      <c r="AB3" s="263" t="s">
        <v>505</v>
      </c>
      <c r="AC3" s="263" t="s">
        <v>506</v>
      </c>
      <c r="AD3" s="212"/>
      <c r="AE3" s="212"/>
    </row>
    <row r="4" spans="1:31" s="2" customFormat="1" ht="69" customHeight="1" x14ac:dyDescent="0.3">
      <c r="A4" s="212"/>
      <c r="B4" s="212"/>
      <c r="C4" s="212"/>
      <c r="D4" s="212"/>
      <c r="E4" s="264"/>
      <c r="F4" s="264"/>
      <c r="G4" s="264"/>
      <c r="H4" s="264"/>
      <c r="I4" s="212"/>
      <c r="J4" s="264"/>
      <c r="K4" s="264"/>
      <c r="L4" s="264"/>
      <c r="M4" s="261"/>
      <c r="N4" s="261"/>
      <c r="O4" s="261"/>
      <c r="P4" s="261"/>
      <c r="Q4" s="261"/>
      <c r="R4" s="261"/>
      <c r="S4" s="261"/>
      <c r="T4" s="262"/>
      <c r="U4" s="147" t="s">
        <v>334</v>
      </c>
      <c r="V4" s="147" t="s">
        <v>333</v>
      </c>
      <c r="W4" s="264"/>
      <c r="X4" s="265"/>
      <c r="Y4" s="263"/>
      <c r="Z4" s="263"/>
      <c r="AA4" s="263"/>
      <c r="AB4" s="263"/>
      <c r="AC4" s="263"/>
      <c r="AD4" s="212"/>
      <c r="AE4" s="212"/>
    </row>
    <row r="5" spans="1:31" s="2" customFormat="1" ht="240.75" customHeight="1" x14ac:dyDescent="0.3">
      <c r="A5" s="297" t="s">
        <v>540</v>
      </c>
      <c r="B5" s="297" t="s">
        <v>539</v>
      </c>
      <c r="C5" s="272" t="s">
        <v>581</v>
      </c>
      <c r="D5" s="272" t="s">
        <v>582</v>
      </c>
      <c r="E5" s="272" t="s">
        <v>2</v>
      </c>
      <c r="F5" s="295"/>
      <c r="G5" s="272" t="s">
        <v>163</v>
      </c>
      <c r="H5" s="104" t="s">
        <v>687</v>
      </c>
      <c r="I5" s="149" t="s">
        <v>584</v>
      </c>
      <c r="J5" s="105" t="s">
        <v>508</v>
      </c>
      <c r="K5" s="105" t="s">
        <v>585</v>
      </c>
      <c r="L5" s="106" t="s">
        <v>586</v>
      </c>
      <c r="M5" s="137">
        <v>2</v>
      </c>
      <c r="N5" s="137">
        <v>3</v>
      </c>
      <c r="O5" s="137">
        <f>+M5*N5</f>
        <v>6</v>
      </c>
      <c r="P5" s="137" t="str">
        <f>IF(O5&lt;=4,"BAJO",IF(O5&lt;=8,"MEDIO",IF(O5&lt;=20,"ALTO",IF(O5&lt;=40,"MUY ALTO"))))</f>
        <v>MEDIO</v>
      </c>
      <c r="Q5" s="137">
        <v>60</v>
      </c>
      <c r="R5" s="137">
        <f>+O5*Q5</f>
        <v>360</v>
      </c>
      <c r="S5" s="137" t="str">
        <f>IF(R5&lt;=20,"IV",IF(R5&lt;=120,"III",IF(R5&lt;=500,"II",IF(R5&lt;=4000,"I"))))</f>
        <v>II</v>
      </c>
      <c r="T5" s="87" t="str">
        <f>IF(R5&lt;=20,"ACEPTABLE",IF(R5&lt;=120,"MEJORABLE",IF(R5&lt;=500,"ACEPTABLE CON CONTROL ESPECIFICO",IF(R5&lt;=4000,"NO ACEPTABLE"))))</f>
        <v>ACEPTABLE CON CONTROL ESPECIFICO</v>
      </c>
      <c r="U5" s="149">
        <v>30</v>
      </c>
      <c r="V5" s="101"/>
      <c r="W5" s="149" t="s">
        <v>587</v>
      </c>
      <c r="X5" s="149" t="s">
        <v>588</v>
      </c>
      <c r="Y5" s="170"/>
      <c r="Z5" s="170"/>
      <c r="AA5" s="170" t="s">
        <v>2</v>
      </c>
      <c r="AB5" s="170" t="s">
        <v>2</v>
      </c>
      <c r="AC5" s="170"/>
      <c r="AD5" s="149" t="s">
        <v>692</v>
      </c>
      <c r="AE5" s="101" t="s">
        <v>323</v>
      </c>
    </row>
    <row r="6" spans="1:31" s="2" customFormat="1" ht="77.25" customHeight="1" x14ac:dyDescent="0.3">
      <c r="A6" s="297"/>
      <c r="B6" s="297"/>
      <c r="C6" s="274"/>
      <c r="D6" s="274"/>
      <c r="E6" s="274"/>
      <c r="F6" s="296"/>
      <c r="G6" s="274"/>
      <c r="H6" s="104" t="s">
        <v>688</v>
      </c>
      <c r="I6" s="169" t="s">
        <v>689</v>
      </c>
      <c r="J6" s="105" t="s">
        <v>508</v>
      </c>
      <c r="K6" s="105" t="s">
        <v>585</v>
      </c>
      <c r="L6" s="106" t="s">
        <v>690</v>
      </c>
      <c r="M6" s="167"/>
      <c r="N6" s="167">
        <v>1</v>
      </c>
      <c r="O6" s="167">
        <f t="shared" ref="O6" si="0">+M6*N6</f>
        <v>0</v>
      </c>
      <c r="P6" s="167" t="str">
        <f t="shared" ref="P6" si="1">IF(O6&lt;=4,"BAJO",IF(O6&lt;=8,"MEDIO",IF(O6&lt;=20,"ALTO",IF(O6&lt;=40,"MUY ALTO"))))</f>
        <v>BAJO</v>
      </c>
      <c r="Q6" s="167">
        <v>10</v>
      </c>
      <c r="R6" s="167">
        <f t="shared" ref="R6" si="2">+O6*Q6</f>
        <v>0</v>
      </c>
      <c r="S6" s="167" t="str">
        <f t="shared" ref="S6" si="3">IF(R6&lt;=20,"IV",IF(R6&lt;=120,"III",IF(R6&lt;=500,"II",IF(R6&lt;=4000,"I"))))</f>
        <v>IV</v>
      </c>
      <c r="T6" s="87" t="str">
        <f t="shared" ref="T6:T71" si="4">IF(R6&lt;=20,"ACEPTABLE",IF(R6&lt;=120,"MEJORABLE",IF(R6&lt;=500,"ACEPTABLE CON CONTROL ESPECIFICO",IF(R6&lt;=4000,"NO ACEPTABLE"))))</f>
        <v>ACEPTABLE</v>
      </c>
      <c r="U6" s="167">
        <v>30</v>
      </c>
      <c r="V6" s="101"/>
      <c r="W6" s="169" t="s">
        <v>587</v>
      </c>
      <c r="X6" s="169" t="s">
        <v>588</v>
      </c>
      <c r="Y6" s="170"/>
      <c r="Z6" s="170"/>
      <c r="AA6" s="170"/>
      <c r="AB6" s="170" t="s">
        <v>2</v>
      </c>
      <c r="AC6" s="170"/>
      <c r="AD6" s="169" t="s">
        <v>691</v>
      </c>
      <c r="AE6" s="101"/>
    </row>
    <row r="7" spans="1:31" ht="86.25" customHeight="1" x14ac:dyDescent="0.3">
      <c r="A7" s="297"/>
      <c r="B7" s="297"/>
      <c r="C7" s="211" t="s">
        <v>319</v>
      </c>
      <c r="D7" s="211" t="s">
        <v>541</v>
      </c>
      <c r="E7" s="211" t="s">
        <v>2</v>
      </c>
      <c r="F7" s="211"/>
      <c r="G7" s="50" t="s">
        <v>128</v>
      </c>
      <c r="H7" s="35" t="s">
        <v>222</v>
      </c>
      <c r="I7" s="137" t="s">
        <v>21</v>
      </c>
      <c r="J7" s="137" t="s">
        <v>508</v>
      </c>
      <c r="K7" s="137" t="s">
        <v>507</v>
      </c>
      <c r="L7" s="137" t="s">
        <v>531</v>
      </c>
      <c r="M7" s="137">
        <v>2</v>
      </c>
      <c r="N7" s="137">
        <v>3</v>
      </c>
      <c r="O7" s="137">
        <f>+M7*N7</f>
        <v>6</v>
      </c>
      <c r="P7" s="137" t="str">
        <f>IF(O7&lt;=4,"BAJO",IF(O7&lt;=8,"MEDIO",IF(O7&lt;=20,"ALTO",IF(O7&lt;=40,"MUY ALTO"))))</f>
        <v>MEDIO</v>
      </c>
      <c r="Q7" s="137">
        <v>60</v>
      </c>
      <c r="R7" s="137">
        <f>+O7*Q7</f>
        <v>360</v>
      </c>
      <c r="S7" s="137" t="str">
        <f>IF(R7&lt;=20,"IV",IF(R7&lt;=120,"III",IF(R7&lt;=500,"II",IF(R7&lt;=4000,"I"))))</f>
        <v>II</v>
      </c>
      <c r="T7" s="87" t="str">
        <f>IF(R7&lt;=20,"ACEPTABLE",IF(R7&lt;=120,"MEJORABLE",IF(R7&lt;=500,"ACEPTABLE CON CONTROL ESPECIFICO",IF(R7&lt;=4000,"NO ACEPTABLE"))))</f>
        <v>ACEPTABLE CON CONTROL ESPECIFICO</v>
      </c>
      <c r="U7" s="169">
        <v>30</v>
      </c>
      <c r="V7" s="137"/>
      <c r="W7" s="137" t="s">
        <v>592</v>
      </c>
      <c r="X7" s="149" t="s">
        <v>588</v>
      </c>
      <c r="Y7" s="170"/>
      <c r="Z7" s="170"/>
      <c r="AA7" s="170" t="s">
        <v>2</v>
      </c>
      <c r="AB7" s="170" t="s">
        <v>2</v>
      </c>
      <c r="AC7" s="170"/>
      <c r="AD7" s="35" t="s">
        <v>318</v>
      </c>
      <c r="AE7" s="140" t="s">
        <v>0</v>
      </c>
    </row>
    <row r="8" spans="1:31" ht="81" x14ac:dyDescent="0.3">
      <c r="A8" s="297"/>
      <c r="B8" s="297"/>
      <c r="C8" s="211"/>
      <c r="D8" s="211"/>
      <c r="E8" s="211"/>
      <c r="F8" s="211"/>
      <c r="G8" s="38" t="s">
        <v>154</v>
      </c>
      <c r="H8" s="38" t="s">
        <v>317</v>
      </c>
      <c r="I8" s="84" t="s">
        <v>152</v>
      </c>
      <c r="J8" s="137" t="s">
        <v>508</v>
      </c>
      <c r="K8" s="84" t="s">
        <v>508</v>
      </c>
      <c r="L8" s="84" t="s">
        <v>509</v>
      </c>
      <c r="M8" s="137">
        <v>2</v>
      </c>
      <c r="N8" s="137">
        <v>3</v>
      </c>
      <c r="O8" s="137">
        <f t="shared" ref="O8:O71" si="5">+M8*N8</f>
        <v>6</v>
      </c>
      <c r="P8" s="137" t="str">
        <f t="shared" ref="P8:P71" si="6">IF(O8&lt;=4,"BAJO",IF(O8&lt;=8,"MEDIO",IF(O8&lt;=20,"ALTO",IF(O8&lt;=40,"MUY ALTO"))))</f>
        <v>MEDIO</v>
      </c>
      <c r="Q8" s="137">
        <v>10</v>
      </c>
      <c r="R8" s="137">
        <f t="shared" ref="R8:R71" si="7">+O8*Q8</f>
        <v>60</v>
      </c>
      <c r="S8" s="137" t="str">
        <f t="shared" ref="S8:S71" si="8">IF(R8&lt;=20,"IV",IF(R8&lt;=120,"III",IF(R8&lt;=500,"II",IF(R8&lt;=4000,"I"))))</f>
        <v>III</v>
      </c>
      <c r="T8" s="87" t="str">
        <f t="shared" si="4"/>
        <v>MEJORABLE</v>
      </c>
      <c r="U8" s="167">
        <v>30</v>
      </c>
      <c r="V8" s="137"/>
      <c r="W8" s="137" t="s">
        <v>609</v>
      </c>
      <c r="X8" s="149" t="s">
        <v>588</v>
      </c>
      <c r="Y8" s="170"/>
      <c r="Z8" s="170"/>
      <c r="AA8" s="170" t="s">
        <v>25</v>
      </c>
      <c r="AB8" s="170" t="s">
        <v>2</v>
      </c>
      <c r="AC8" s="170"/>
      <c r="AD8" s="35" t="s">
        <v>627</v>
      </c>
      <c r="AE8" s="140" t="s">
        <v>0</v>
      </c>
    </row>
    <row r="9" spans="1:31" ht="54" x14ac:dyDescent="0.3">
      <c r="A9" s="297"/>
      <c r="B9" s="297"/>
      <c r="C9" s="211"/>
      <c r="D9" s="211"/>
      <c r="E9" s="211"/>
      <c r="F9" s="211"/>
      <c r="G9" s="38" t="s">
        <v>33</v>
      </c>
      <c r="H9" s="38" t="s">
        <v>315</v>
      </c>
      <c r="I9" s="84" t="s">
        <v>314</v>
      </c>
      <c r="J9" s="84" t="s">
        <v>511</v>
      </c>
      <c r="K9" s="84" t="s">
        <v>512</v>
      </c>
      <c r="L9" s="84" t="s">
        <v>508</v>
      </c>
      <c r="M9" s="137">
        <v>2</v>
      </c>
      <c r="N9" s="137">
        <v>2</v>
      </c>
      <c r="O9" s="137">
        <f t="shared" si="5"/>
        <v>4</v>
      </c>
      <c r="P9" s="137" t="str">
        <f t="shared" si="6"/>
        <v>BAJO</v>
      </c>
      <c r="Q9" s="137">
        <v>10</v>
      </c>
      <c r="R9" s="137">
        <f t="shared" si="7"/>
        <v>40</v>
      </c>
      <c r="S9" s="137" t="str">
        <f t="shared" si="8"/>
        <v>III</v>
      </c>
      <c r="T9" s="87" t="str">
        <f t="shared" si="4"/>
        <v>MEJORABLE</v>
      </c>
      <c r="U9" s="169">
        <v>30</v>
      </c>
      <c r="V9" s="137"/>
      <c r="W9" s="137" t="s">
        <v>593</v>
      </c>
      <c r="X9" s="149" t="s">
        <v>588</v>
      </c>
      <c r="Y9" s="170"/>
      <c r="Z9" s="170"/>
      <c r="AA9" s="170" t="s">
        <v>2</v>
      </c>
      <c r="AB9" s="170" t="s">
        <v>2</v>
      </c>
      <c r="AC9" s="170"/>
      <c r="AD9" s="40" t="s">
        <v>312</v>
      </c>
      <c r="AE9" s="140" t="s">
        <v>0</v>
      </c>
    </row>
    <row r="10" spans="1:31" ht="75.75" customHeight="1" x14ac:dyDescent="0.3">
      <c r="A10" s="297"/>
      <c r="B10" s="297"/>
      <c r="C10" s="211"/>
      <c r="D10" s="211"/>
      <c r="E10" s="211"/>
      <c r="F10" s="211"/>
      <c r="G10" s="42" t="s">
        <v>33</v>
      </c>
      <c r="H10" s="42" t="s">
        <v>311</v>
      </c>
      <c r="I10" s="84" t="s">
        <v>310</v>
      </c>
      <c r="J10" s="84" t="s">
        <v>508</v>
      </c>
      <c r="K10" s="84" t="s">
        <v>513</v>
      </c>
      <c r="L10" s="84" t="s">
        <v>509</v>
      </c>
      <c r="M10" s="137">
        <v>2</v>
      </c>
      <c r="N10" s="137">
        <v>2</v>
      </c>
      <c r="O10" s="137">
        <f t="shared" si="5"/>
        <v>4</v>
      </c>
      <c r="P10" s="137" t="str">
        <f t="shared" si="6"/>
        <v>BAJO</v>
      </c>
      <c r="Q10" s="137">
        <v>10</v>
      </c>
      <c r="R10" s="137">
        <f t="shared" si="7"/>
        <v>40</v>
      </c>
      <c r="S10" s="137" t="str">
        <f t="shared" si="8"/>
        <v>III</v>
      </c>
      <c r="T10" s="87" t="str">
        <f t="shared" si="4"/>
        <v>MEJORABLE</v>
      </c>
      <c r="U10" s="167">
        <v>30</v>
      </c>
      <c r="V10" s="137"/>
      <c r="W10" s="137" t="s">
        <v>615</v>
      </c>
      <c r="X10" s="149" t="s">
        <v>588</v>
      </c>
      <c r="Y10" s="170"/>
      <c r="Z10" s="170"/>
      <c r="AA10" s="170"/>
      <c r="AB10" s="170" t="s">
        <v>25</v>
      </c>
      <c r="AC10" s="170" t="s">
        <v>25</v>
      </c>
      <c r="AD10" s="35" t="s">
        <v>308</v>
      </c>
      <c r="AE10" s="140" t="s">
        <v>0</v>
      </c>
    </row>
    <row r="11" spans="1:31" ht="40.5" x14ac:dyDescent="0.3">
      <c r="A11" s="297"/>
      <c r="B11" s="297"/>
      <c r="C11" s="211"/>
      <c r="D11" s="211"/>
      <c r="E11" s="211"/>
      <c r="F11" s="211"/>
      <c r="G11" s="42" t="s">
        <v>154</v>
      </c>
      <c r="H11" s="42" t="s">
        <v>568</v>
      </c>
      <c r="I11" s="84" t="s">
        <v>306</v>
      </c>
      <c r="J11" s="84" t="s">
        <v>508</v>
      </c>
      <c r="K11" s="84" t="s">
        <v>510</v>
      </c>
      <c r="L11" s="84" t="s">
        <v>509</v>
      </c>
      <c r="M11" s="137">
        <v>2</v>
      </c>
      <c r="N11" s="137">
        <v>3</v>
      </c>
      <c r="O11" s="137">
        <f t="shared" si="5"/>
        <v>6</v>
      </c>
      <c r="P11" s="137" t="str">
        <f t="shared" si="6"/>
        <v>MEDIO</v>
      </c>
      <c r="Q11" s="137">
        <v>10</v>
      </c>
      <c r="R11" s="137">
        <f t="shared" si="7"/>
        <v>60</v>
      </c>
      <c r="S11" s="137" t="str">
        <f t="shared" si="8"/>
        <v>III</v>
      </c>
      <c r="T11" s="87" t="str">
        <f t="shared" si="4"/>
        <v>MEJORABLE</v>
      </c>
      <c r="U11" s="169">
        <v>30</v>
      </c>
      <c r="V11" s="137"/>
      <c r="W11" s="137" t="s">
        <v>594</v>
      </c>
      <c r="X11" s="149" t="s">
        <v>588</v>
      </c>
      <c r="Y11" s="170"/>
      <c r="Z11" s="170"/>
      <c r="AA11" s="170" t="s">
        <v>25</v>
      </c>
      <c r="AB11" s="170" t="s">
        <v>25</v>
      </c>
      <c r="AC11" s="170"/>
      <c r="AD11" s="35" t="s">
        <v>667</v>
      </c>
      <c r="AE11" s="140" t="s">
        <v>0</v>
      </c>
    </row>
    <row r="12" spans="1:31" ht="40.5" x14ac:dyDescent="0.3">
      <c r="A12" s="297"/>
      <c r="B12" s="297"/>
      <c r="C12" s="211"/>
      <c r="D12" s="211"/>
      <c r="E12" s="211"/>
      <c r="F12" s="211"/>
      <c r="G12" s="42" t="s">
        <v>33</v>
      </c>
      <c r="H12" s="42" t="s">
        <v>304</v>
      </c>
      <c r="I12" s="84" t="s">
        <v>31</v>
      </c>
      <c r="J12" s="84" t="s">
        <v>508</v>
      </c>
      <c r="K12" s="84" t="s">
        <v>513</v>
      </c>
      <c r="L12" s="84" t="s">
        <v>509</v>
      </c>
      <c r="M12" s="140">
        <v>2</v>
      </c>
      <c r="N12" s="140">
        <v>2</v>
      </c>
      <c r="O12" s="137">
        <f t="shared" si="5"/>
        <v>4</v>
      </c>
      <c r="P12" s="137" t="str">
        <f t="shared" si="6"/>
        <v>BAJO</v>
      </c>
      <c r="Q12" s="137">
        <v>10</v>
      </c>
      <c r="R12" s="137">
        <f t="shared" si="7"/>
        <v>40</v>
      </c>
      <c r="S12" s="137" t="str">
        <f t="shared" si="8"/>
        <v>III</v>
      </c>
      <c r="T12" s="87" t="str">
        <f t="shared" si="4"/>
        <v>MEJORABLE</v>
      </c>
      <c r="U12" s="167">
        <v>30</v>
      </c>
      <c r="V12" s="137"/>
      <c r="W12" s="137" t="s">
        <v>595</v>
      </c>
      <c r="X12" s="149" t="s">
        <v>588</v>
      </c>
      <c r="Y12" s="170"/>
      <c r="Z12" s="170"/>
      <c r="AA12" s="170"/>
      <c r="AB12" s="170" t="s">
        <v>2</v>
      </c>
      <c r="AC12" s="170"/>
      <c r="AD12" s="35" t="s">
        <v>302</v>
      </c>
      <c r="AE12" s="140" t="s">
        <v>0</v>
      </c>
    </row>
    <row r="13" spans="1:31" ht="43.5" customHeight="1" x14ac:dyDescent="0.3">
      <c r="A13" s="297"/>
      <c r="B13" s="297"/>
      <c r="C13" s="211"/>
      <c r="D13" s="211"/>
      <c r="E13" s="211"/>
      <c r="F13" s="211"/>
      <c r="G13" s="42" t="s">
        <v>86</v>
      </c>
      <c r="H13" s="42" t="s">
        <v>138</v>
      </c>
      <c r="I13" s="84" t="s">
        <v>137</v>
      </c>
      <c r="J13" s="84" t="s">
        <v>508</v>
      </c>
      <c r="K13" s="84" t="s">
        <v>508</v>
      </c>
      <c r="L13" s="84" t="s">
        <v>509</v>
      </c>
      <c r="M13" s="137">
        <v>2</v>
      </c>
      <c r="N13" s="137">
        <v>2</v>
      </c>
      <c r="O13" s="137">
        <f t="shared" si="5"/>
        <v>4</v>
      </c>
      <c r="P13" s="137" t="str">
        <f t="shared" si="6"/>
        <v>BAJO</v>
      </c>
      <c r="Q13" s="137">
        <v>10</v>
      </c>
      <c r="R13" s="137">
        <f t="shared" si="7"/>
        <v>40</v>
      </c>
      <c r="S13" s="137" t="str">
        <f t="shared" si="8"/>
        <v>III</v>
      </c>
      <c r="T13" s="87" t="str">
        <f t="shared" si="4"/>
        <v>MEJORABLE</v>
      </c>
      <c r="U13" s="169">
        <v>30</v>
      </c>
      <c r="V13" s="137"/>
      <c r="W13" s="167" t="s">
        <v>622</v>
      </c>
      <c r="X13" s="149" t="s">
        <v>588</v>
      </c>
      <c r="Y13" s="170"/>
      <c r="Z13" s="170"/>
      <c r="AA13" s="170"/>
      <c r="AB13" s="170" t="s">
        <v>25</v>
      </c>
      <c r="AC13" s="170"/>
      <c r="AD13" s="35" t="s">
        <v>301</v>
      </c>
      <c r="AE13" s="140" t="s">
        <v>0</v>
      </c>
    </row>
    <row r="14" spans="1:31" ht="45.75" customHeight="1" x14ac:dyDescent="0.3">
      <c r="A14" s="297"/>
      <c r="B14" s="297"/>
      <c r="C14" s="211" t="s">
        <v>300</v>
      </c>
      <c r="D14" s="211" t="s">
        <v>542</v>
      </c>
      <c r="E14" s="211" t="s">
        <v>2</v>
      </c>
      <c r="F14" s="211"/>
      <c r="G14" s="42" t="s">
        <v>167</v>
      </c>
      <c r="H14" s="42" t="s">
        <v>288</v>
      </c>
      <c r="I14" s="84" t="s">
        <v>268</v>
      </c>
      <c r="J14" s="84" t="s">
        <v>508</v>
      </c>
      <c r="K14" s="84" t="s">
        <v>514</v>
      </c>
      <c r="L14" s="84" t="s">
        <v>508</v>
      </c>
      <c r="M14" s="137">
        <v>2</v>
      </c>
      <c r="N14" s="137">
        <v>1</v>
      </c>
      <c r="O14" s="137">
        <f t="shared" si="5"/>
        <v>2</v>
      </c>
      <c r="P14" s="137" t="str">
        <f t="shared" si="6"/>
        <v>BAJO</v>
      </c>
      <c r="Q14" s="137">
        <v>10</v>
      </c>
      <c r="R14" s="137">
        <f t="shared" si="7"/>
        <v>20</v>
      </c>
      <c r="S14" s="137" t="str">
        <f t="shared" si="8"/>
        <v>IV</v>
      </c>
      <c r="T14" s="87" t="str">
        <f t="shared" si="4"/>
        <v>ACEPTABLE</v>
      </c>
      <c r="U14" s="167">
        <v>30</v>
      </c>
      <c r="V14" s="137"/>
      <c r="W14" s="137" t="s">
        <v>601</v>
      </c>
      <c r="X14" s="149" t="s">
        <v>588</v>
      </c>
      <c r="Y14" s="87"/>
      <c r="Z14" s="87"/>
      <c r="AA14" s="87"/>
      <c r="AB14" s="87" t="s">
        <v>25</v>
      </c>
      <c r="AC14" s="87"/>
      <c r="AD14" s="35" t="s">
        <v>267</v>
      </c>
      <c r="AE14" s="140" t="s">
        <v>0</v>
      </c>
    </row>
    <row r="15" spans="1:31" ht="40.5" x14ac:dyDescent="0.3">
      <c r="A15" s="297"/>
      <c r="B15" s="297"/>
      <c r="C15" s="211"/>
      <c r="D15" s="211"/>
      <c r="E15" s="211"/>
      <c r="F15" s="211"/>
      <c r="G15" s="42" t="s">
        <v>143</v>
      </c>
      <c r="H15" s="42" t="s">
        <v>293</v>
      </c>
      <c r="I15" s="84" t="s">
        <v>141</v>
      </c>
      <c r="J15" s="84" t="s">
        <v>508</v>
      </c>
      <c r="K15" s="84" t="s">
        <v>514</v>
      </c>
      <c r="L15" s="84" t="s">
        <v>508</v>
      </c>
      <c r="M15" s="137">
        <v>2</v>
      </c>
      <c r="N15" s="137">
        <v>1</v>
      </c>
      <c r="O15" s="137">
        <f t="shared" si="5"/>
        <v>2</v>
      </c>
      <c r="P15" s="137" t="str">
        <f t="shared" si="6"/>
        <v>BAJO</v>
      </c>
      <c r="Q15" s="137">
        <v>10</v>
      </c>
      <c r="R15" s="137">
        <f t="shared" si="7"/>
        <v>20</v>
      </c>
      <c r="S15" s="137" t="str">
        <f t="shared" si="8"/>
        <v>IV</v>
      </c>
      <c r="T15" s="87" t="str">
        <f t="shared" si="4"/>
        <v>ACEPTABLE</v>
      </c>
      <c r="U15" s="169">
        <v>30</v>
      </c>
      <c r="V15" s="137"/>
      <c r="W15" s="137" t="s">
        <v>596</v>
      </c>
      <c r="X15" s="149" t="s">
        <v>588</v>
      </c>
      <c r="Y15" s="87" t="s">
        <v>25</v>
      </c>
      <c r="Z15" s="87"/>
      <c r="AA15" s="87"/>
      <c r="AB15" s="87"/>
      <c r="AC15" s="87"/>
      <c r="AD15" s="35" t="s">
        <v>292</v>
      </c>
      <c r="AE15" s="140" t="s">
        <v>0</v>
      </c>
    </row>
    <row r="16" spans="1:31" ht="55.5" customHeight="1" x14ac:dyDescent="0.3">
      <c r="A16" s="297"/>
      <c r="B16" s="297"/>
      <c r="C16" s="211" t="s">
        <v>299</v>
      </c>
      <c r="D16" s="211" t="s">
        <v>543</v>
      </c>
      <c r="E16" s="211" t="s">
        <v>2</v>
      </c>
      <c r="F16" s="211"/>
      <c r="G16" s="42" t="s">
        <v>143</v>
      </c>
      <c r="H16" s="42" t="s">
        <v>297</v>
      </c>
      <c r="I16" s="84" t="s">
        <v>296</v>
      </c>
      <c r="J16" s="84" t="s">
        <v>508</v>
      </c>
      <c r="K16" s="84" t="s">
        <v>516</v>
      </c>
      <c r="L16" s="84" t="s">
        <v>515</v>
      </c>
      <c r="M16" s="137">
        <v>4</v>
      </c>
      <c r="N16" s="137">
        <v>3</v>
      </c>
      <c r="O16" s="137">
        <f t="shared" si="5"/>
        <v>12</v>
      </c>
      <c r="P16" s="137" t="str">
        <f t="shared" si="6"/>
        <v>ALTO</v>
      </c>
      <c r="Q16" s="137">
        <v>25</v>
      </c>
      <c r="R16" s="137">
        <f t="shared" si="7"/>
        <v>300</v>
      </c>
      <c r="S16" s="137" t="str">
        <f t="shared" si="8"/>
        <v>II</v>
      </c>
      <c r="T16" s="87" t="str">
        <f t="shared" si="4"/>
        <v>ACEPTABLE CON CONTROL ESPECIFICO</v>
      </c>
      <c r="U16" s="167">
        <v>30</v>
      </c>
      <c r="V16" s="137"/>
      <c r="W16" s="137" t="s">
        <v>597</v>
      </c>
      <c r="X16" s="149" t="s">
        <v>588</v>
      </c>
      <c r="Y16" s="87"/>
      <c r="Z16" s="87"/>
      <c r="AA16" s="87"/>
      <c r="AB16" s="87"/>
      <c r="AC16" s="87" t="s">
        <v>25</v>
      </c>
      <c r="AD16" s="35" t="s">
        <v>294</v>
      </c>
      <c r="AE16" s="140" t="s">
        <v>0</v>
      </c>
    </row>
    <row r="17" spans="1:31" ht="50.25" customHeight="1" x14ac:dyDescent="0.3">
      <c r="A17" s="297"/>
      <c r="B17" s="297"/>
      <c r="C17" s="211"/>
      <c r="D17" s="211"/>
      <c r="E17" s="211"/>
      <c r="F17" s="211"/>
      <c r="G17" s="42" t="s">
        <v>143</v>
      </c>
      <c r="H17" s="42" t="s">
        <v>293</v>
      </c>
      <c r="I17" s="84" t="s">
        <v>141</v>
      </c>
      <c r="J17" s="84" t="s">
        <v>508</v>
      </c>
      <c r="K17" s="84" t="s">
        <v>516</v>
      </c>
      <c r="L17" s="84" t="s">
        <v>517</v>
      </c>
      <c r="M17" s="137">
        <v>2</v>
      </c>
      <c r="N17" s="137">
        <v>2</v>
      </c>
      <c r="O17" s="137">
        <f t="shared" si="5"/>
        <v>4</v>
      </c>
      <c r="P17" s="137" t="str">
        <f t="shared" si="6"/>
        <v>BAJO</v>
      </c>
      <c r="Q17" s="137">
        <v>10</v>
      </c>
      <c r="R17" s="137">
        <f t="shared" si="7"/>
        <v>40</v>
      </c>
      <c r="S17" s="137" t="str">
        <f t="shared" si="8"/>
        <v>III</v>
      </c>
      <c r="T17" s="87" t="str">
        <f t="shared" si="4"/>
        <v>MEJORABLE</v>
      </c>
      <c r="U17" s="169">
        <v>30</v>
      </c>
      <c r="V17" s="137"/>
      <c r="W17" s="137" t="s">
        <v>596</v>
      </c>
      <c r="X17" s="149" t="s">
        <v>588</v>
      </c>
      <c r="Y17" s="87" t="s">
        <v>25</v>
      </c>
      <c r="Z17" s="87"/>
      <c r="AA17" s="87"/>
      <c r="AB17" s="87"/>
      <c r="AC17" s="87"/>
      <c r="AD17" s="35" t="s">
        <v>292</v>
      </c>
      <c r="AE17" s="140" t="s">
        <v>0</v>
      </c>
    </row>
    <row r="18" spans="1:31" ht="54" x14ac:dyDescent="0.3">
      <c r="A18" s="297"/>
      <c r="B18" s="297"/>
      <c r="C18" s="211"/>
      <c r="D18" s="211"/>
      <c r="E18" s="211"/>
      <c r="F18" s="211"/>
      <c r="G18" s="42" t="s">
        <v>167</v>
      </c>
      <c r="H18" s="42" t="s">
        <v>288</v>
      </c>
      <c r="I18" s="84" t="s">
        <v>268</v>
      </c>
      <c r="J18" s="84" t="s">
        <v>508</v>
      </c>
      <c r="K18" s="84" t="s">
        <v>518</v>
      </c>
      <c r="L18" s="84" t="s">
        <v>508</v>
      </c>
      <c r="M18" s="137">
        <v>2</v>
      </c>
      <c r="N18" s="137">
        <v>2</v>
      </c>
      <c r="O18" s="137">
        <f t="shared" si="5"/>
        <v>4</v>
      </c>
      <c r="P18" s="137" t="str">
        <f t="shared" si="6"/>
        <v>BAJO</v>
      </c>
      <c r="Q18" s="137">
        <v>10</v>
      </c>
      <c r="R18" s="137">
        <f t="shared" si="7"/>
        <v>40</v>
      </c>
      <c r="S18" s="137" t="str">
        <f t="shared" si="8"/>
        <v>III</v>
      </c>
      <c r="T18" s="87" t="str">
        <f t="shared" si="4"/>
        <v>MEJORABLE</v>
      </c>
      <c r="U18" s="167">
        <v>30</v>
      </c>
      <c r="V18" s="137"/>
      <c r="W18" s="137" t="s">
        <v>601</v>
      </c>
      <c r="X18" s="149" t="s">
        <v>588</v>
      </c>
      <c r="Y18" s="87"/>
      <c r="Z18" s="87"/>
      <c r="AA18" s="87"/>
      <c r="AB18" s="87" t="s">
        <v>25</v>
      </c>
      <c r="AC18" s="87"/>
      <c r="AD18" s="35" t="s">
        <v>267</v>
      </c>
      <c r="AE18" s="140" t="s">
        <v>0</v>
      </c>
    </row>
    <row r="19" spans="1:31" ht="51" x14ac:dyDescent="0.3">
      <c r="A19" s="297"/>
      <c r="B19" s="297"/>
      <c r="C19" s="211"/>
      <c r="D19" s="211"/>
      <c r="E19" s="211"/>
      <c r="F19" s="211"/>
      <c r="G19" s="42" t="s">
        <v>167</v>
      </c>
      <c r="H19" s="42" t="s">
        <v>287</v>
      </c>
      <c r="I19" s="84" t="s">
        <v>286</v>
      </c>
      <c r="J19" s="84" t="s">
        <v>508</v>
      </c>
      <c r="K19" s="84" t="s">
        <v>518</v>
      </c>
      <c r="L19" s="84" t="s">
        <v>508</v>
      </c>
      <c r="M19" s="137">
        <v>4</v>
      </c>
      <c r="N19" s="137">
        <v>3</v>
      </c>
      <c r="O19" s="137">
        <f t="shared" si="5"/>
        <v>12</v>
      </c>
      <c r="P19" s="137" t="str">
        <f t="shared" si="6"/>
        <v>ALTO</v>
      </c>
      <c r="Q19" s="137">
        <v>25</v>
      </c>
      <c r="R19" s="137">
        <f t="shared" si="7"/>
        <v>300</v>
      </c>
      <c r="S19" s="137" t="str">
        <f t="shared" si="8"/>
        <v>II</v>
      </c>
      <c r="T19" s="87" t="str">
        <f t="shared" si="4"/>
        <v>ACEPTABLE CON CONTROL ESPECIFICO</v>
      </c>
      <c r="U19" s="169">
        <v>30</v>
      </c>
      <c r="V19" s="137"/>
      <c r="W19" s="137" t="s">
        <v>598</v>
      </c>
      <c r="X19" s="149" t="s">
        <v>588</v>
      </c>
      <c r="Y19" s="87"/>
      <c r="Z19" s="87"/>
      <c r="AA19" s="87"/>
      <c r="AB19" s="87" t="s">
        <v>25</v>
      </c>
      <c r="AC19" s="87"/>
      <c r="AD19" s="35" t="s">
        <v>284</v>
      </c>
      <c r="AE19" s="140" t="s">
        <v>0</v>
      </c>
    </row>
    <row r="20" spans="1:31" ht="81" x14ac:dyDescent="0.3">
      <c r="A20" s="297"/>
      <c r="B20" s="297"/>
      <c r="C20" s="211"/>
      <c r="D20" s="211"/>
      <c r="E20" s="211"/>
      <c r="F20" s="211"/>
      <c r="G20" s="38" t="s">
        <v>154</v>
      </c>
      <c r="H20" s="38" t="s">
        <v>153</v>
      </c>
      <c r="I20" s="84" t="s">
        <v>152</v>
      </c>
      <c r="J20" s="84" t="s">
        <v>508</v>
      </c>
      <c r="K20" s="84" t="s">
        <v>513</v>
      </c>
      <c r="L20" s="84" t="s">
        <v>509</v>
      </c>
      <c r="M20" s="148">
        <v>4</v>
      </c>
      <c r="N20" s="137">
        <v>3</v>
      </c>
      <c r="O20" s="137">
        <f t="shared" si="5"/>
        <v>12</v>
      </c>
      <c r="P20" s="137" t="str">
        <f t="shared" si="6"/>
        <v>ALTO</v>
      </c>
      <c r="Q20" s="137">
        <v>10</v>
      </c>
      <c r="R20" s="137">
        <f t="shared" si="7"/>
        <v>120</v>
      </c>
      <c r="S20" s="137" t="str">
        <f t="shared" si="8"/>
        <v>III</v>
      </c>
      <c r="T20" s="87" t="str">
        <f t="shared" si="4"/>
        <v>MEJORABLE</v>
      </c>
      <c r="U20" s="167">
        <v>30</v>
      </c>
      <c r="V20" s="137"/>
      <c r="W20" s="137" t="s">
        <v>599</v>
      </c>
      <c r="X20" s="149" t="s">
        <v>588</v>
      </c>
      <c r="Y20" s="87"/>
      <c r="Z20" s="87"/>
      <c r="AA20" s="87"/>
      <c r="AB20" s="87" t="s">
        <v>25</v>
      </c>
      <c r="AC20" s="87"/>
      <c r="AD20" s="35" t="s">
        <v>668</v>
      </c>
      <c r="AE20" s="140" t="s">
        <v>0</v>
      </c>
    </row>
    <row r="21" spans="1:31" ht="40.5" x14ac:dyDescent="0.3">
      <c r="A21" s="297"/>
      <c r="B21" s="297"/>
      <c r="C21" s="211"/>
      <c r="D21" s="211"/>
      <c r="E21" s="211"/>
      <c r="F21" s="211"/>
      <c r="G21" s="42" t="s">
        <v>86</v>
      </c>
      <c r="H21" s="42" t="s">
        <v>202</v>
      </c>
      <c r="I21" s="84" t="s">
        <v>137</v>
      </c>
      <c r="J21" s="84" t="s">
        <v>508</v>
      </c>
      <c r="K21" s="84" t="s">
        <v>513</v>
      </c>
      <c r="L21" s="84" t="s">
        <v>509</v>
      </c>
      <c r="M21" s="137">
        <v>2</v>
      </c>
      <c r="N21" s="137">
        <v>2</v>
      </c>
      <c r="O21" s="137">
        <f t="shared" si="5"/>
        <v>4</v>
      </c>
      <c r="P21" s="137" t="str">
        <f t="shared" si="6"/>
        <v>BAJO</v>
      </c>
      <c r="Q21" s="137">
        <v>10</v>
      </c>
      <c r="R21" s="137">
        <f t="shared" si="7"/>
        <v>40</v>
      </c>
      <c r="S21" s="137" t="str">
        <f t="shared" si="8"/>
        <v>III</v>
      </c>
      <c r="T21" s="87" t="str">
        <f t="shared" si="4"/>
        <v>MEJORABLE</v>
      </c>
      <c r="U21" s="169">
        <v>30</v>
      </c>
      <c r="V21" s="137"/>
      <c r="W21" s="137" t="s">
        <v>622</v>
      </c>
      <c r="X21" s="149" t="s">
        <v>588</v>
      </c>
      <c r="Y21" s="87"/>
      <c r="Z21" s="87"/>
      <c r="AA21" s="87"/>
      <c r="AB21" s="87" t="s">
        <v>25</v>
      </c>
      <c r="AC21" s="87"/>
      <c r="AD21" s="35" t="s">
        <v>134</v>
      </c>
      <c r="AE21" s="140" t="s">
        <v>0</v>
      </c>
    </row>
    <row r="22" spans="1:31" ht="119.25" customHeight="1" x14ac:dyDescent="0.3">
      <c r="A22" s="297"/>
      <c r="B22" s="297"/>
      <c r="C22" s="266" t="s">
        <v>283</v>
      </c>
      <c r="D22" s="266" t="s">
        <v>544</v>
      </c>
      <c r="E22" s="266" t="s">
        <v>2</v>
      </c>
      <c r="F22" s="266"/>
      <c r="G22" s="94" t="s">
        <v>282</v>
      </c>
      <c r="H22" s="40" t="s">
        <v>281</v>
      </c>
      <c r="I22" s="148" t="s">
        <v>280</v>
      </c>
      <c r="J22" s="148" t="s">
        <v>508</v>
      </c>
      <c r="K22" s="148" t="s">
        <v>561</v>
      </c>
      <c r="L22" s="148" t="s">
        <v>562</v>
      </c>
      <c r="M22" s="137">
        <v>2</v>
      </c>
      <c r="N22" s="137">
        <v>1</v>
      </c>
      <c r="O22" s="137">
        <f t="shared" si="5"/>
        <v>2</v>
      </c>
      <c r="P22" s="137" t="str">
        <f t="shared" si="6"/>
        <v>BAJO</v>
      </c>
      <c r="Q22" s="148">
        <v>25</v>
      </c>
      <c r="R22" s="137">
        <f t="shared" si="7"/>
        <v>50</v>
      </c>
      <c r="S22" s="137" t="str">
        <f t="shared" si="8"/>
        <v>III</v>
      </c>
      <c r="T22" s="87" t="str">
        <f t="shared" si="4"/>
        <v>MEJORABLE</v>
      </c>
      <c r="U22" s="167">
        <v>30</v>
      </c>
      <c r="V22" s="137"/>
      <c r="W22" s="137" t="s">
        <v>592</v>
      </c>
      <c r="X22" s="149" t="s">
        <v>588</v>
      </c>
      <c r="Y22" s="87"/>
      <c r="Z22" s="87"/>
      <c r="AA22" s="87" t="s">
        <v>25</v>
      </c>
      <c r="AB22" s="87" t="s">
        <v>25</v>
      </c>
      <c r="AC22" s="87"/>
      <c r="AD22" s="35" t="s">
        <v>625</v>
      </c>
      <c r="AE22" s="140" t="s">
        <v>0</v>
      </c>
    </row>
    <row r="23" spans="1:31" ht="67.5" x14ac:dyDescent="0.3">
      <c r="A23" s="297"/>
      <c r="B23" s="297"/>
      <c r="C23" s="266"/>
      <c r="D23" s="266"/>
      <c r="E23" s="266"/>
      <c r="F23" s="266"/>
      <c r="G23" s="95" t="s">
        <v>143</v>
      </c>
      <c r="H23" s="95" t="s">
        <v>277</v>
      </c>
      <c r="I23" s="96" t="s">
        <v>276</v>
      </c>
      <c r="J23" s="96" t="s">
        <v>508</v>
      </c>
      <c r="K23" s="96" t="s">
        <v>513</v>
      </c>
      <c r="L23" s="96" t="s">
        <v>560</v>
      </c>
      <c r="M23" s="137">
        <v>2</v>
      </c>
      <c r="N23" s="137">
        <v>1</v>
      </c>
      <c r="O23" s="137">
        <f t="shared" si="5"/>
        <v>2</v>
      </c>
      <c r="P23" s="137" t="str">
        <f t="shared" si="6"/>
        <v>BAJO</v>
      </c>
      <c r="Q23" s="148">
        <v>25</v>
      </c>
      <c r="R23" s="137">
        <f t="shared" si="7"/>
        <v>50</v>
      </c>
      <c r="S23" s="137" t="str">
        <f t="shared" si="8"/>
        <v>III</v>
      </c>
      <c r="T23" s="87" t="str">
        <f t="shared" si="4"/>
        <v>MEJORABLE</v>
      </c>
      <c r="U23" s="169">
        <v>30</v>
      </c>
      <c r="V23" s="137"/>
      <c r="W23" s="137" t="s">
        <v>600</v>
      </c>
      <c r="X23" s="149" t="s">
        <v>588</v>
      </c>
      <c r="Y23" s="87"/>
      <c r="Z23" s="87"/>
      <c r="AA23" s="87" t="s">
        <v>25</v>
      </c>
      <c r="AB23" s="87"/>
      <c r="AC23" s="87"/>
      <c r="AD23" s="35" t="s">
        <v>628</v>
      </c>
      <c r="AE23" s="140" t="s">
        <v>0</v>
      </c>
    </row>
    <row r="24" spans="1:31" ht="36" customHeight="1" x14ac:dyDescent="0.3">
      <c r="A24" s="297"/>
      <c r="B24" s="297"/>
      <c r="C24" s="211" t="s">
        <v>271</v>
      </c>
      <c r="D24" s="211" t="s">
        <v>545</v>
      </c>
      <c r="E24" s="211" t="s">
        <v>2</v>
      </c>
      <c r="F24" s="211"/>
      <c r="G24" s="42" t="s">
        <v>167</v>
      </c>
      <c r="H24" s="42" t="s">
        <v>269</v>
      </c>
      <c r="I24" s="84" t="s">
        <v>268</v>
      </c>
      <c r="J24" s="84" t="s">
        <v>508</v>
      </c>
      <c r="K24" s="84" t="s">
        <v>518</v>
      </c>
      <c r="L24" s="84" t="s">
        <v>508</v>
      </c>
      <c r="M24" s="137">
        <v>2</v>
      </c>
      <c r="N24" s="137">
        <v>2</v>
      </c>
      <c r="O24" s="137">
        <f t="shared" si="5"/>
        <v>4</v>
      </c>
      <c r="P24" s="137" t="str">
        <f t="shared" si="6"/>
        <v>BAJO</v>
      </c>
      <c r="Q24" s="148">
        <v>10</v>
      </c>
      <c r="R24" s="137">
        <f t="shared" si="7"/>
        <v>40</v>
      </c>
      <c r="S24" s="137" t="str">
        <f t="shared" si="8"/>
        <v>III</v>
      </c>
      <c r="T24" s="87" t="str">
        <f t="shared" si="4"/>
        <v>MEJORABLE</v>
      </c>
      <c r="U24" s="167">
        <v>30</v>
      </c>
      <c r="V24" s="137"/>
      <c r="W24" s="137" t="s">
        <v>610</v>
      </c>
      <c r="X24" s="149" t="s">
        <v>588</v>
      </c>
      <c r="Y24" s="87"/>
      <c r="Z24" s="87"/>
      <c r="AA24" s="87"/>
      <c r="AB24" s="87" t="s">
        <v>25</v>
      </c>
      <c r="AC24" s="87"/>
      <c r="AD24" s="35" t="s">
        <v>267</v>
      </c>
      <c r="AE24" s="140" t="s">
        <v>0</v>
      </c>
    </row>
    <row r="25" spans="1:31" ht="39" customHeight="1" x14ac:dyDescent="0.3">
      <c r="A25" s="297"/>
      <c r="B25" s="297"/>
      <c r="C25" s="211"/>
      <c r="D25" s="211"/>
      <c r="E25" s="211"/>
      <c r="F25" s="211"/>
      <c r="G25" s="42" t="s">
        <v>167</v>
      </c>
      <c r="H25" s="42" t="s">
        <v>266</v>
      </c>
      <c r="I25" s="84" t="s">
        <v>265</v>
      </c>
      <c r="J25" s="84" t="s">
        <v>508</v>
      </c>
      <c r="K25" s="84" t="s">
        <v>519</v>
      </c>
      <c r="L25" s="84" t="s">
        <v>508</v>
      </c>
      <c r="M25" s="137">
        <v>2</v>
      </c>
      <c r="N25" s="137">
        <v>2</v>
      </c>
      <c r="O25" s="137">
        <f t="shared" si="5"/>
        <v>4</v>
      </c>
      <c r="P25" s="137" t="str">
        <f t="shared" si="6"/>
        <v>BAJO</v>
      </c>
      <c r="Q25" s="148">
        <v>10</v>
      </c>
      <c r="R25" s="137">
        <f t="shared" si="7"/>
        <v>40</v>
      </c>
      <c r="S25" s="137" t="str">
        <f t="shared" si="8"/>
        <v>III</v>
      </c>
      <c r="T25" s="87" t="str">
        <f t="shared" si="4"/>
        <v>MEJORABLE</v>
      </c>
      <c r="U25" s="169">
        <v>30</v>
      </c>
      <c r="V25" s="137"/>
      <c r="W25" s="137" t="s">
        <v>602</v>
      </c>
      <c r="X25" s="149" t="s">
        <v>588</v>
      </c>
      <c r="Y25" s="87"/>
      <c r="Z25" s="87"/>
      <c r="AA25" s="87"/>
      <c r="AB25" s="87" t="s">
        <v>25</v>
      </c>
      <c r="AC25" s="87"/>
      <c r="AD25" s="35" t="s">
        <v>263</v>
      </c>
      <c r="AE25" s="140" t="s">
        <v>0</v>
      </c>
    </row>
    <row r="26" spans="1:31" ht="77.25" customHeight="1" x14ac:dyDescent="0.3">
      <c r="A26" s="297"/>
      <c r="B26" s="297"/>
      <c r="C26" s="211" t="s">
        <v>262</v>
      </c>
      <c r="D26" s="211" t="s">
        <v>547</v>
      </c>
      <c r="E26" s="211" t="s">
        <v>2</v>
      </c>
      <c r="F26" s="211"/>
      <c r="G26" s="42" t="s">
        <v>173</v>
      </c>
      <c r="H26" s="42" t="s">
        <v>172</v>
      </c>
      <c r="I26" s="84" t="s">
        <v>120</v>
      </c>
      <c r="J26" s="84" t="s">
        <v>522</v>
      </c>
      <c r="K26" s="84" t="s">
        <v>520</v>
      </c>
      <c r="L26" s="84" t="s">
        <v>523</v>
      </c>
      <c r="M26" s="137">
        <v>2</v>
      </c>
      <c r="N26" s="137">
        <v>4</v>
      </c>
      <c r="O26" s="137">
        <f t="shared" si="5"/>
        <v>8</v>
      </c>
      <c r="P26" s="137" t="str">
        <f t="shared" si="6"/>
        <v>MEDIO</v>
      </c>
      <c r="Q26" s="148">
        <v>60</v>
      </c>
      <c r="R26" s="137">
        <f t="shared" si="7"/>
        <v>480</v>
      </c>
      <c r="S26" s="137" t="str">
        <f t="shared" si="8"/>
        <v>II</v>
      </c>
      <c r="T26" s="87" t="str">
        <f t="shared" si="4"/>
        <v>ACEPTABLE CON CONTROL ESPECIFICO</v>
      </c>
      <c r="U26" s="167">
        <v>30</v>
      </c>
      <c r="V26" s="137"/>
      <c r="W26" s="137" t="s">
        <v>598</v>
      </c>
      <c r="X26" s="149" t="s">
        <v>588</v>
      </c>
      <c r="Y26" s="87"/>
      <c r="Z26" s="87"/>
      <c r="AA26" s="87"/>
      <c r="AB26" s="87" t="s">
        <v>25</v>
      </c>
      <c r="AC26" s="87"/>
      <c r="AD26" s="35" t="s">
        <v>259</v>
      </c>
      <c r="AE26" s="140" t="s">
        <v>0</v>
      </c>
    </row>
    <row r="27" spans="1:31" ht="51" x14ac:dyDescent="0.3">
      <c r="A27" s="297"/>
      <c r="B27" s="297"/>
      <c r="C27" s="211"/>
      <c r="D27" s="211"/>
      <c r="E27" s="211"/>
      <c r="F27" s="211"/>
      <c r="G27" s="42" t="s">
        <v>167</v>
      </c>
      <c r="H27" s="42" t="s">
        <v>256</v>
      </c>
      <c r="I27" s="84" t="s">
        <v>120</v>
      </c>
      <c r="J27" s="84" t="s">
        <v>521</v>
      </c>
      <c r="K27" s="84" t="s">
        <v>529</v>
      </c>
      <c r="L27" s="84" t="s">
        <v>508</v>
      </c>
      <c r="M27" s="137">
        <v>4</v>
      </c>
      <c r="N27" s="137">
        <v>3</v>
      </c>
      <c r="O27" s="137">
        <f t="shared" si="5"/>
        <v>12</v>
      </c>
      <c r="P27" s="137" t="str">
        <f t="shared" si="6"/>
        <v>ALTO</v>
      </c>
      <c r="Q27" s="148">
        <v>25</v>
      </c>
      <c r="R27" s="137">
        <f t="shared" si="7"/>
        <v>300</v>
      </c>
      <c r="S27" s="137" t="str">
        <f t="shared" si="8"/>
        <v>II</v>
      </c>
      <c r="T27" s="87" t="str">
        <f t="shared" si="4"/>
        <v>ACEPTABLE CON CONTROL ESPECIFICO</v>
      </c>
      <c r="U27" s="169">
        <v>30</v>
      </c>
      <c r="V27" s="137"/>
      <c r="W27" s="137" t="s">
        <v>598</v>
      </c>
      <c r="X27" s="149" t="s">
        <v>588</v>
      </c>
      <c r="Y27" s="87"/>
      <c r="Z27" s="87"/>
      <c r="AA27" s="87"/>
      <c r="AB27" s="87" t="s">
        <v>25</v>
      </c>
      <c r="AC27" s="87"/>
      <c r="AD27" s="35" t="s">
        <v>255</v>
      </c>
      <c r="AE27" s="140" t="s">
        <v>0</v>
      </c>
    </row>
    <row r="28" spans="1:31" ht="51" x14ac:dyDescent="0.3">
      <c r="A28" s="297"/>
      <c r="B28" s="297"/>
      <c r="C28" s="211"/>
      <c r="D28" s="211"/>
      <c r="E28" s="211"/>
      <c r="F28" s="211"/>
      <c r="G28" s="45" t="s">
        <v>115</v>
      </c>
      <c r="H28" s="45" t="s">
        <v>210</v>
      </c>
      <c r="I28" s="46" t="s">
        <v>472</v>
      </c>
      <c r="J28" s="46" t="s">
        <v>508</v>
      </c>
      <c r="K28" s="46" t="s">
        <v>524</v>
      </c>
      <c r="L28" s="46" t="s">
        <v>533</v>
      </c>
      <c r="M28" s="46">
        <v>4</v>
      </c>
      <c r="N28" s="46">
        <v>2</v>
      </c>
      <c r="O28" s="137">
        <f t="shared" si="5"/>
        <v>8</v>
      </c>
      <c r="P28" s="137" t="str">
        <f t="shared" si="6"/>
        <v>MEDIO</v>
      </c>
      <c r="Q28" s="148">
        <v>25</v>
      </c>
      <c r="R28" s="137">
        <f t="shared" si="7"/>
        <v>200</v>
      </c>
      <c r="S28" s="137" t="str">
        <f t="shared" si="8"/>
        <v>II</v>
      </c>
      <c r="T28" s="87" t="str">
        <f t="shared" si="4"/>
        <v>ACEPTABLE CON CONTROL ESPECIFICO</v>
      </c>
      <c r="U28" s="167">
        <v>30</v>
      </c>
      <c r="V28" s="137"/>
      <c r="W28" s="137" t="s">
        <v>598</v>
      </c>
      <c r="X28" s="149" t="s">
        <v>588</v>
      </c>
      <c r="Y28" s="87"/>
      <c r="Z28" s="87"/>
      <c r="AA28" s="87"/>
      <c r="AB28" s="87" t="s">
        <v>25</v>
      </c>
      <c r="AC28" s="87"/>
      <c r="AD28" s="45" t="s">
        <v>233</v>
      </c>
      <c r="AE28" s="140" t="s">
        <v>0</v>
      </c>
    </row>
    <row r="29" spans="1:31" ht="40.5" x14ac:dyDescent="0.3">
      <c r="A29" s="297"/>
      <c r="B29" s="297"/>
      <c r="C29" s="211"/>
      <c r="D29" s="211"/>
      <c r="E29" s="211"/>
      <c r="F29" s="211"/>
      <c r="G29" s="45" t="s">
        <v>254</v>
      </c>
      <c r="H29" s="47" t="s">
        <v>196</v>
      </c>
      <c r="I29" s="85" t="s">
        <v>195</v>
      </c>
      <c r="J29" s="85" t="s">
        <v>508</v>
      </c>
      <c r="K29" s="85" t="s">
        <v>525</v>
      </c>
      <c r="L29" s="85" t="s">
        <v>508</v>
      </c>
      <c r="M29" s="46">
        <v>2</v>
      </c>
      <c r="N29" s="46">
        <v>2</v>
      </c>
      <c r="O29" s="137">
        <f t="shared" si="5"/>
        <v>4</v>
      </c>
      <c r="P29" s="137" t="str">
        <f t="shared" si="6"/>
        <v>BAJO</v>
      </c>
      <c r="Q29" s="148">
        <v>10</v>
      </c>
      <c r="R29" s="137">
        <f t="shared" si="7"/>
        <v>40</v>
      </c>
      <c r="S29" s="137" t="str">
        <f t="shared" si="8"/>
        <v>III</v>
      </c>
      <c r="T29" s="87" t="str">
        <f t="shared" si="4"/>
        <v>MEJORABLE</v>
      </c>
      <c r="U29" s="169">
        <v>30</v>
      </c>
      <c r="V29" s="137"/>
      <c r="W29" s="137" t="s">
        <v>603</v>
      </c>
      <c r="X29" s="149" t="s">
        <v>588</v>
      </c>
      <c r="Y29" s="87"/>
      <c r="Z29" s="87"/>
      <c r="AA29" s="87"/>
      <c r="AB29" s="87" t="s">
        <v>25</v>
      </c>
      <c r="AC29" s="87"/>
      <c r="AD29" s="49" t="s">
        <v>192</v>
      </c>
      <c r="AE29" s="140" t="s">
        <v>0</v>
      </c>
    </row>
    <row r="30" spans="1:31" ht="36" customHeight="1" x14ac:dyDescent="0.3">
      <c r="A30" s="297"/>
      <c r="B30" s="297"/>
      <c r="C30" s="211" t="s">
        <v>253</v>
      </c>
      <c r="D30" s="211" t="s">
        <v>546</v>
      </c>
      <c r="E30" s="211" t="s">
        <v>2</v>
      </c>
      <c r="F30" s="211"/>
      <c r="G30" s="45" t="s">
        <v>163</v>
      </c>
      <c r="H30" s="47" t="s">
        <v>252</v>
      </c>
      <c r="I30" s="46" t="s">
        <v>251</v>
      </c>
      <c r="J30" s="46" t="s">
        <v>508</v>
      </c>
      <c r="K30" s="46" t="s">
        <v>526</v>
      </c>
      <c r="L30" s="46" t="s">
        <v>555</v>
      </c>
      <c r="M30" s="46">
        <v>2</v>
      </c>
      <c r="N30" s="46">
        <v>2</v>
      </c>
      <c r="O30" s="137">
        <f t="shared" si="5"/>
        <v>4</v>
      </c>
      <c r="P30" s="137" t="str">
        <f t="shared" si="6"/>
        <v>BAJO</v>
      </c>
      <c r="Q30" s="148">
        <v>10</v>
      </c>
      <c r="R30" s="137">
        <f t="shared" si="7"/>
        <v>40</v>
      </c>
      <c r="S30" s="137" t="str">
        <f t="shared" si="8"/>
        <v>III</v>
      </c>
      <c r="T30" s="87" t="str">
        <f t="shared" si="4"/>
        <v>MEJORABLE</v>
      </c>
      <c r="U30" s="167">
        <v>30</v>
      </c>
      <c r="V30" s="137"/>
      <c r="W30" s="137" t="s">
        <v>604</v>
      </c>
      <c r="X30" s="149" t="s">
        <v>588</v>
      </c>
      <c r="Y30" s="87"/>
      <c r="Z30" s="87"/>
      <c r="AA30" s="87"/>
      <c r="AB30" s="87" t="s">
        <v>25</v>
      </c>
      <c r="AC30" s="87"/>
      <c r="AD30" s="45" t="s">
        <v>187</v>
      </c>
      <c r="AE30" s="140" t="s">
        <v>0</v>
      </c>
    </row>
    <row r="31" spans="1:31" ht="40.5" x14ac:dyDescent="0.3">
      <c r="A31" s="297"/>
      <c r="B31" s="297"/>
      <c r="C31" s="211"/>
      <c r="D31" s="211"/>
      <c r="E31" s="211"/>
      <c r="F31" s="211"/>
      <c r="G31" s="42" t="s">
        <v>143</v>
      </c>
      <c r="H31" s="42" t="s">
        <v>249</v>
      </c>
      <c r="I31" s="84" t="s">
        <v>248</v>
      </c>
      <c r="J31" s="84" t="s">
        <v>513</v>
      </c>
      <c r="K31" s="84" t="s">
        <v>516</v>
      </c>
      <c r="L31" s="84" t="s">
        <v>527</v>
      </c>
      <c r="M31" s="137">
        <v>2</v>
      </c>
      <c r="N31" s="137">
        <v>2</v>
      </c>
      <c r="O31" s="137">
        <f t="shared" si="5"/>
        <v>4</v>
      </c>
      <c r="P31" s="137" t="str">
        <f t="shared" si="6"/>
        <v>BAJO</v>
      </c>
      <c r="Q31" s="148">
        <v>10</v>
      </c>
      <c r="R31" s="137">
        <f t="shared" si="7"/>
        <v>40</v>
      </c>
      <c r="S31" s="137" t="str">
        <f t="shared" si="8"/>
        <v>III</v>
      </c>
      <c r="T31" s="87" t="str">
        <f t="shared" si="4"/>
        <v>MEJORABLE</v>
      </c>
      <c r="U31" s="169">
        <v>30</v>
      </c>
      <c r="V31" s="137"/>
      <c r="W31" s="137" t="s">
        <v>605</v>
      </c>
      <c r="X31" s="149" t="s">
        <v>588</v>
      </c>
      <c r="Y31" s="87"/>
      <c r="Z31" s="87"/>
      <c r="AA31" s="87"/>
      <c r="AB31" s="87"/>
      <c r="AC31" s="87" t="s">
        <v>25</v>
      </c>
      <c r="AD31" s="35" t="s">
        <v>246</v>
      </c>
      <c r="AE31" s="140" t="s">
        <v>0</v>
      </c>
    </row>
    <row r="32" spans="1:31" ht="40.5" x14ac:dyDescent="0.3">
      <c r="A32" s="297"/>
      <c r="B32" s="297"/>
      <c r="C32" s="211"/>
      <c r="D32" s="211"/>
      <c r="E32" s="211"/>
      <c r="F32" s="211"/>
      <c r="G32" s="42" t="s">
        <v>167</v>
      </c>
      <c r="H32" s="42" t="s">
        <v>245</v>
      </c>
      <c r="I32" s="84" t="s">
        <v>244</v>
      </c>
      <c r="J32" s="84" t="s">
        <v>513</v>
      </c>
      <c r="K32" s="84" t="s">
        <v>528</v>
      </c>
      <c r="L32" s="84" t="s">
        <v>508</v>
      </c>
      <c r="M32" s="137">
        <v>2</v>
      </c>
      <c r="N32" s="137">
        <v>2</v>
      </c>
      <c r="O32" s="137">
        <f t="shared" si="5"/>
        <v>4</v>
      </c>
      <c r="P32" s="137" t="str">
        <f t="shared" si="6"/>
        <v>BAJO</v>
      </c>
      <c r="Q32" s="148">
        <v>10</v>
      </c>
      <c r="R32" s="137">
        <f t="shared" si="7"/>
        <v>40</v>
      </c>
      <c r="S32" s="137" t="str">
        <f t="shared" si="8"/>
        <v>III</v>
      </c>
      <c r="T32" s="87" t="str">
        <f t="shared" si="4"/>
        <v>MEJORABLE</v>
      </c>
      <c r="U32" s="167">
        <v>30</v>
      </c>
      <c r="V32" s="137"/>
      <c r="W32" s="137" t="s">
        <v>606</v>
      </c>
      <c r="X32" s="149" t="s">
        <v>588</v>
      </c>
      <c r="Y32" s="87"/>
      <c r="Z32" s="87"/>
      <c r="AA32" s="87"/>
      <c r="AB32" s="87" t="s">
        <v>25</v>
      </c>
      <c r="AC32" s="87"/>
      <c r="AD32" s="35" t="s">
        <v>242</v>
      </c>
      <c r="AE32" s="140" t="s">
        <v>0</v>
      </c>
    </row>
    <row r="33" spans="1:31" ht="54" x14ac:dyDescent="0.3">
      <c r="A33" s="297"/>
      <c r="B33" s="297"/>
      <c r="C33" s="266" t="s">
        <v>239</v>
      </c>
      <c r="D33" s="266" t="s">
        <v>548</v>
      </c>
      <c r="E33" s="211" t="s">
        <v>2</v>
      </c>
      <c r="F33" s="211"/>
      <c r="G33" s="42" t="s">
        <v>86</v>
      </c>
      <c r="H33" s="42" t="s">
        <v>238</v>
      </c>
      <c r="I33" s="84" t="s">
        <v>237</v>
      </c>
      <c r="J33" s="84" t="s">
        <v>508</v>
      </c>
      <c r="K33" s="84" t="s">
        <v>530</v>
      </c>
      <c r="L33" s="84" t="s">
        <v>509</v>
      </c>
      <c r="M33" s="137">
        <v>2</v>
      </c>
      <c r="N33" s="137">
        <v>2</v>
      </c>
      <c r="O33" s="137">
        <f t="shared" si="5"/>
        <v>4</v>
      </c>
      <c r="P33" s="137" t="str">
        <f t="shared" si="6"/>
        <v>BAJO</v>
      </c>
      <c r="Q33" s="148">
        <v>10</v>
      </c>
      <c r="R33" s="137">
        <f t="shared" si="7"/>
        <v>40</v>
      </c>
      <c r="S33" s="137" t="str">
        <f t="shared" si="8"/>
        <v>III</v>
      </c>
      <c r="T33" s="87" t="str">
        <f t="shared" si="4"/>
        <v>MEJORABLE</v>
      </c>
      <c r="U33" s="169">
        <v>30</v>
      </c>
      <c r="V33" s="137"/>
      <c r="W33" s="137" t="s">
        <v>623</v>
      </c>
      <c r="X33" s="149" t="s">
        <v>588</v>
      </c>
      <c r="Y33" s="87"/>
      <c r="Z33" s="87"/>
      <c r="AA33" s="87"/>
      <c r="AB33" s="87" t="s">
        <v>25</v>
      </c>
      <c r="AC33" s="87"/>
      <c r="AD33" s="35" t="s">
        <v>629</v>
      </c>
      <c r="AE33" s="140" t="s">
        <v>0</v>
      </c>
    </row>
    <row r="34" spans="1:31" ht="51" x14ac:dyDescent="0.3">
      <c r="A34" s="297"/>
      <c r="B34" s="297"/>
      <c r="C34" s="266"/>
      <c r="D34" s="266"/>
      <c r="E34" s="211"/>
      <c r="F34" s="211"/>
      <c r="G34" s="45" t="s">
        <v>115</v>
      </c>
      <c r="H34" s="45" t="s">
        <v>210</v>
      </c>
      <c r="I34" s="46" t="s">
        <v>471</v>
      </c>
      <c r="J34" s="46" t="s">
        <v>508</v>
      </c>
      <c r="K34" s="46" t="s">
        <v>524</v>
      </c>
      <c r="L34" s="46" t="s">
        <v>533</v>
      </c>
      <c r="M34" s="46">
        <v>4</v>
      </c>
      <c r="N34" s="46">
        <v>2</v>
      </c>
      <c r="O34" s="137">
        <f t="shared" si="5"/>
        <v>8</v>
      </c>
      <c r="P34" s="137" t="str">
        <f t="shared" si="6"/>
        <v>MEDIO</v>
      </c>
      <c r="Q34" s="148">
        <v>25</v>
      </c>
      <c r="R34" s="137">
        <f t="shared" si="7"/>
        <v>200</v>
      </c>
      <c r="S34" s="137" t="str">
        <f t="shared" si="8"/>
        <v>II</v>
      </c>
      <c r="T34" s="87" t="str">
        <f t="shared" si="4"/>
        <v>ACEPTABLE CON CONTROL ESPECIFICO</v>
      </c>
      <c r="U34" s="167">
        <v>30</v>
      </c>
      <c r="V34" s="137"/>
      <c r="W34" s="137" t="s">
        <v>598</v>
      </c>
      <c r="X34" s="149" t="s">
        <v>588</v>
      </c>
      <c r="Y34" s="87"/>
      <c r="Z34" s="87"/>
      <c r="AA34" s="87"/>
      <c r="AB34" s="87" t="s">
        <v>25</v>
      </c>
      <c r="AC34" s="87"/>
      <c r="AD34" s="45" t="s">
        <v>233</v>
      </c>
      <c r="AE34" s="140" t="s">
        <v>0</v>
      </c>
    </row>
    <row r="35" spans="1:31" ht="63.75" customHeight="1" x14ac:dyDescent="0.3">
      <c r="A35" s="297"/>
      <c r="B35" s="297"/>
      <c r="C35" s="211" t="s">
        <v>223</v>
      </c>
      <c r="D35" s="211" t="s">
        <v>549</v>
      </c>
      <c r="E35" s="211" t="s">
        <v>2</v>
      </c>
      <c r="F35" s="211"/>
      <c r="G35" s="50" t="s">
        <v>128</v>
      </c>
      <c r="H35" s="35" t="s">
        <v>222</v>
      </c>
      <c r="I35" s="137" t="s">
        <v>21</v>
      </c>
      <c r="J35" s="137" t="s">
        <v>508</v>
      </c>
      <c r="K35" s="137" t="s">
        <v>507</v>
      </c>
      <c r="L35" s="137" t="s">
        <v>532</v>
      </c>
      <c r="M35" s="137">
        <v>2</v>
      </c>
      <c r="N35" s="137">
        <v>2</v>
      </c>
      <c r="O35" s="137">
        <f t="shared" si="5"/>
        <v>4</v>
      </c>
      <c r="P35" s="137" t="str">
        <f t="shared" si="6"/>
        <v>BAJO</v>
      </c>
      <c r="Q35" s="148">
        <v>10</v>
      </c>
      <c r="R35" s="137">
        <f t="shared" si="7"/>
        <v>40</v>
      </c>
      <c r="S35" s="137" t="str">
        <f t="shared" si="8"/>
        <v>III</v>
      </c>
      <c r="T35" s="87" t="str">
        <f t="shared" si="4"/>
        <v>MEJORABLE</v>
      </c>
      <c r="U35" s="169">
        <v>30</v>
      </c>
      <c r="V35" s="137"/>
      <c r="W35" s="137" t="s">
        <v>592</v>
      </c>
      <c r="X35" s="149" t="s">
        <v>588</v>
      </c>
      <c r="Y35" s="170"/>
      <c r="Z35" s="170"/>
      <c r="AA35" s="170" t="s">
        <v>2</v>
      </c>
      <c r="AB35" s="170" t="s">
        <v>2</v>
      </c>
      <c r="AC35" s="170"/>
      <c r="AD35" s="35" t="s">
        <v>221</v>
      </c>
      <c r="AE35" s="140" t="s">
        <v>0</v>
      </c>
    </row>
    <row r="36" spans="1:31" ht="39" customHeight="1" x14ac:dyDescent="0.3">
      <c r="A36" s="297"/>
      <c r="B36" s="297"/>
      <c r="C36" s="211"/>
      <c r="D36" s="211"/>
      <c r="E36" s="211"/>
      <c r="F36" s="211"/>
      <c r="G36" s="50" t="s">
        <v>69</v>
      </c>
      <c r="H36" s="35" t="s">
        <v>580</v>
      </c>
      <c r="I36" s="137" t="s">
        <v>219</v>
      </c>
      <c r="J36" s="137" t="s">
        <v>508</v>
      </c>
      <c r="K36" s="137" t="s">
        <v>513</v>
      </c>
      <c r="L36" s="137" t="s">
        <v>614</v>
      </c>
      <c r="M36" s="137">
        <v>2</v>
      </c>
      <c r="N36" s="137">
        <v>2</v>
      </c>
      <c r="O36" s="137">
        <f t="shared" si="5"/>
        <v>4</v>
      </c>
      <c r="P36" s="137" t="str">
        <f t="shared" si="6"/>
        <v>BAJO</v>
      </c>
      <c r="Q36" s="148">
        <v>10</v>
      </c>
      <c r="R36" s="137">
        <f t="shared" si="7"/>
        <v>40</v>
      </c>
      <c r="S36" s="137" t="str">
        <f t="shared" si="8"/>
        <v>III</v>
      </c>
      <c r="T36" s="87" t="str">
        <f t="shared" si="4"/>
        <v>MEJORABLE</v>
      </c>
      <c r="U36" s="167">
        <v>30</v>
      </c>
      <c r="V36" s="137"/>
      <c r="W36" s="137" t="s">
        <v>615</v>
      </c>
      <c r="X36" s="149" t="s">
        <v>588</v>
      </c>
      <c r="Y36" s="87"/>
      <c r="Z36" s="87"/>
      <c r="AA36" s="87"/>
      <c r="AB36" s="87" t="s">
        <v>25</v>
      </c>
      <c r="AC36" s="87"/>
      <c r="AD36" s="35" t="s">
        <v>218</v>
      </c>
      <c r="AE36" s="140" t="s">
        <v>0</v>
      </c>
    </row>
    <row r="37" spans="1:31" ht="114.75" customHeight="1" x14ac:dyDescent="0.3">
      <c r="A37" s="297"/>
      <c r="B37" s="297"/>
      <c r="C37" s="137" t="s">
        <v>217</v>
      </c>
      <c r="D37" s="137" t="s">
        <v>550</v>
      </c>
      <c r="E37" s="137" t="s">
        <v>2</v>
      </c>
      <c r="F37" s="137"/>
      <c r="G37" s="50" t="s">
        <v>163</v>
      </c>
      <c r="H37" s="35" t="s">
        <v>216</v>
      </c>
      <c r="I37" s="137" t="s">
        <v>215</v>
      </c>
      <c r="J37" s="137" t="s">
        <v>508</v>
      </c>
      <c r="K37" s="137" t="s">
        <v>534</v>
      </c>
      <c r="L37" s="137" t="s">
        <v>535</v>
      </c>
      <c r="M37" s="137">
        <v>2</v>
      </c>
      <c r="N37" s="137">
        <v>2</v>
      </c>
      <c r="O37" s="137">
        <f t="shared" si="5"/>
        <v>4</v>
      </c>
      <c r="P37" s="137" t="str">
        <f t="shared" si="6"/>
        <v>BAJO</v>
      </c>
      <c r="Q37" s="148">
        <v>10</v>
      </c>
      <c r="R37" s="137">
        <f t="shared" si="7"/>
        <v>40</v>
      </c>
      <c r="S37" s="137" t="str">
        <f t="shared" si="8"/>
        <v>III</v>
      </c>
      <c r="T37" s="87" t="str">
        <f t="shared" si="4"/>
        <v>MEJORABLE</v>
      </c>
      <c r="U37" s="169">
        <v>30</v>
      </c>
      <c r="V37" s="137"/>
      <c r="W37" s="137" t="s">
        <v>612</v>
      </c>
      <c r="X37" s="149" t="s">
        <v>588</v>
      </c>
      <c r="Y37" s="87"/>
      <c r="Z37" s="87"/>
      <c r="AA37" s="87"/>
      <c r="AB37" s="87" t="s">
        <v>25</v>
      </c>
      <c r="AC37" s="87"/>
      <c r="AD37" s="35" t="s">
        <v>213</v>
      </c>
      <c r="AE37" s="140" t="s">
        <v>0</v>
      </c>
    </row>
    <row r="38" spans="1:31" ht="42.75" customHeight="1" x14ac:dyDescent="0.3">
      <c r="A38" s="297"/>
      <c r="B38" s="297"/>
      <c r="C38" s="266" t="s">
        <v>212</v>
      </c>
      <c r="D38" s="266" t="s">
        <v>551</v>
      </c>
      <c r="E38" s="211" t="s">
        <v>2</v>
      </c>
      <c r="F38" s="226"/>
      <c r="G38" s="50" t="s">
        <v>69</v>
      </c>
      <c r="H38" s="35" t="s">
        <v>156</v>
      </c>
      <c r="I38" s="137" t="s">
        <v>155</v>
      </c>
      <c r="J38" s="137" t="s">
        <v>508</v>
      </c>
      <c r="K38" s="137" t="s">
        <v>513</v>
      </c>
      <c r="L38" s="137" t="s">
        <v>536</v>
      </c>
      <c r="M38" s="137">
        <v>2</v>
      </c>
      <c r="N38" s="137">
        <v>3</v>
      </c>
      <c r="O38" s="137">
        <f t="shared" si="5"/>
        <v>6</v>
      </c>
      <c r="P38" s="137" t="str">
        <f t="shared" si="6"/>
        <v>MEDIO</v>
      </c>
      <c r="Q38" s="148">
        <v>10</v>
      </c>
      <c r="R38" s="137">
        <f t="shared" si="7"/>
        <v>60</v>
      </c>
      <c r="S38" s="137" t="str">
        <f t="shared" si="8"/>
        <v>III</v>
      </c>
      <c r="T38" s="87" t="str">
        <f t="shared" si="4"/>
        <v>MEJORABLE</v>
      </c>
      <c r="U38" s="167">
        <v>30</v>
      </c>
      <c r="V38" s="137"/>
      <c r="W38" s="137" t="s">
        <v>613</v>
      </c>
      <c r="X38" s="149" t="s">
        <v>588</v>
      </c>
      <c r="Y38" s="87"/>
      <c r="Z38" s="87"/>
      <c r="AA38" s="87"/>
      <c r="AB38" s="87" t="s">
        <v>25</v>
      </c>
      <c r="AC38" s="87"/>
      <c r="AD38" s="35" t="s">
        <v>702</v>
      </c>
      <c r="AE38" s="140" t="s">
        <v>0</v>
      </c>
    </row>
    <row r="39" spans="1:31" ht="51" customHeight="1" x14ac:dyDescent="0.3">
      <c r="A39" s="297"/>
      <c r="B39" s="297"/>
      <c r="C39" s="266"/>
      <c r="D39" s="266"/>
      <c r="E39" s="211"/>
      <c r="F39" s="267"/>
      <c r="G39" s="42" t="s">
        <v>143</v>
      </c>
      <c r="H39" s="42" t="s">
        <v>181</v>
      </c>
      <c r="I39" s="84" t="s">
        <v>141</v>
      </c>
      <c r="J39" s="137" t="s">
        <v>508</v>
      </c>
      <c r="K39" s="96" t="s">
        <v>508</v>
      </c>
      <c r="L39" s="96" t="s">
        <v>693</v>
      </c>
      <c r="M39" s="137">
        <v>4</v>
      </c>
      <c r="N39" s="137">
        <v>2</v>
      </c>
      <c r="O39" s="137">
        <f t="shared" si="5"/>
        <v>8</v>
      </c>
      <c r="P39" s="137" t="str">
        <f t="shared" si="6"/>
        <v>MEDIO</v>
      </c>
      <c r="Q39" s="148">
        <v>10</v>
      </c>
      <c r="R39" s="137">
        <f t="shared" si="7"/>
        <v>80</v>
      </c>
      <c r="S39" s="137" t="str">
        <f t="shared" si="8"/>
        <v>III</v>
      </c>
      <c r="T39" s="87" t="str">
        <f t="shared" si="4"/>
        <v>MEJORABLE</v>
      </c>
      <c r="U39" s="169">
        <v>30</v>
      </c>
      <c r="V39" s="137"/>
      <c r="W39" s="137" t="s">
        <v>605</v>
      </c>
      <c r="X39" s="149" t="s">
        <v>588</v>
      </c>
      <c r="Y39" s="87"/>
      <c r="Z39" s="87"/>
      <c r="AA39" s="87"/>
      <c r="AB39" s="87" t="s">
        <v>25</v>
      </c>
      <c r="AC39" s="87"/>
      <c r="AD39" s="35" t="s">
        <v>179</v>
      </c>
      <c r="AE39" s="140" t="s">
        <v>0</v>
      </c>
    </row>
    <row r="40" spans="1:31" ht="39" customHeight="1" x14ac:dyDescent="0.3">
      <c r="A40" s="297"/>
      <c r="B40" s="297"/>
      <c r="C40" s="266"/>
      <c r="D40" s="266"/>
      <c r="E40" s="211"/>
      <c r="F40" s="267"/>
      <c r="G40" s="45" t="s">
        <v>115</v>
      </c>
      <c r="H40" s="45" t="s">
        <v>210</v>
      </c>
      <c r="I40" s="46" t="s">
        <v>472</v>
      </c>
      <c r="J40" s="46" t="s">
        <v>508</v>
      </c>
      <c r="K40" s="46" t="s">
        <v>524</v>
      </c>
      <c r="L40" s="46" t="s">
        <v>533</v>
      </c>
      <c r="M40" s="46">
        <v>4</v>
      </c>
      <c r="N40" s="46">
        <v>2</v>
      </c>
      <c r="O40" s="137">
        <f t="shared" si="5"/>
        <v>8</v>
      </c>
      <c r="P40" s="137" t="str">
        <f t="shared" si="6"/>
        <v>MEDIO</v>
      </c>
      <c r="Q40" s="148">
        <v>25</v>
      </c>
      <c r="R40" s="137">
        <f t="shared" si="7"/>
        <v>200</v>
      </c>
      <c r="S40" s="137" t="str">
        <f t="shared" si="8"/>
        <v>II</v>
      </c>
      <c r="T40" s="87" t="str">
        <f t="shared" si="4"/>
        <v>ACEPTABLE CON CONTROL ESPECIFICO</v>
      </c>
      <c r="U40" s="167">
        <v>30</v>
      </c>
      <c r="V40" s="137"/>
      <c r="W40" s="137" t="s">
        <v>598</v>
      </c>
      <c r="X40" s="149" t="s">
        <v>588</v>
      </c>
      <c r="Y40" s="87"/>
      <c r="Z40" s="87"/>
      <c r="AA40" s="87"/>
      <c r="AB40" s="87" t="s">
        <v>25</v>
      </c>
      <c r="AC40" s="87"/>
      <c r="AD40" s="45" t="s">
        <v>207</v>
      </c>
      <c r="AE40" s="140" t="s">
        <v>0</v>
      </c>
    </row>
    <row r="41" spans="1:31" ht="71.25" customHeight="1" x14ac:dyDescent="0.3">
      <c r="A41" s="297"/>
      <c r="B41" s="297"/>
      <c r="C41" s="266"/>
      <c r="D41" s="266"/>
      <c r="E41" s="211"/>
      <c r="F41" s="267"/>
      <c r="G41" s="50" t="s">
        <v>69</v>
      </c>
      <c r="H41" s="45" t="s">
        <v>186</v>
      </c>
      <c r="I41" s="137" t="s">
        <v>158</v>
      </c>
      <c r="J41" s="137" t="s">
        <v>513</v>
      </c>
      <c r="K41" s="137" t="s">
        <v>513</v>
      </c>
      <c r="L41" s="84" t="s">
        <v>509</v>
      </c>
      <c r="M41" s="137">
        <v>4</v>
      </c>
      <c r="N41" s="137">
        <v>2</v>
      </c>
      <c r="O41" s="137">
        <f t="shared" si="5"/>
        <v>8</v>
      </c>
      <c r="P41" s="137" t="str">
        <f t="shared" si="6"/>
        <v>MEDIO</v>
      </c>
      <c r="Q41" s="148">
        <v>10</v>
      </c>
      <c r="R41" s="137">
        <f t="shared" si="7"/>
        <v>80</v>
      </c>
      <c r="S41" s="137" t="str">
        <f t="shared" si="8"/>
        <v>III</v>
      </c>
      <c r="T41" s="87" t="str">
        <f t="shared" si="4"/>
        <v>MEJORABLE</v>
      </c>
      <c r="U41" s="169">
        <v>30</v>
      </c>
      <c r="V41" s="137"/>
      <c r="W41" s="137" t="s">
        <v>611</v>
      </c>
      <c r="X41" s="149" t="s">
        <v>588</v>
      </c>
      <c r="Y41" s="172"/>
      <c r="Z41" s="172"/>
      <c r="AA41" s="172"/>
      <c r="AB41" s="87" t="s">
        <v>25</v>
      </c>
      <c r="AC41" s="170"/>
      <c r="AD41" s="35" t="s">
        <v>185</v>
      </c>
      <c r="AE41" s="140" t="s">
        <v>0</v>
      </c>
    </row>
    <row r="42" spans="1:31" ht="81" x14ac:dyDescent="0.3">
      <c r="A42" s="297"/>
      <c r="B42" s="297"/>
      <c r="C42" s="266"/>
      <c r="D42" s="266"/>
      <c r="E42" s="211"/>
      <c r="F42" s="267"/>
      <c r="G42" s="38" t="s">
        <v>154</v>
      </c>
      <c r="H42" s="38" t="s">
        <v>206</v>
      </c>
      <c r="I42" s="84" t="s">
        <v>152</v>
      </c>
      <c r="J42" s="84" t="s">
        <v>513</v>
      </c>
      <c r="K42" s="84" t="s">
        <v>513</v>
      </c>
      <c r="L42" s="84" t="s">
        <v>509</v>
      </c>
      <c r="M42" s="148">
        <v>2</v>
      </c>
      <c r="N42" s="137">
        <v>2</v>
      </c>
      <c r="O42" s="137">
        <f t="shared" si="5"/>
        <v>4</v>
      </c>
      <c r="P42" s="137" t="str">
        <f t="shared" si="6"/>
        <v>BAJO</v>
      </c>
      <c r="Q42" s="148">
        <v>10</v>
      </c>
      <c r="R42" s="137">
        <f t="shared" si="7"/>
        <v>40</v>
      </c>
      <c r="S42" s="137" t="str">
        <f t="shared" si="8"/>
        <v>III</v>
      </c>
      <c r="T42" s="87" t="str">
        <f t="shared" si="4"/>
        <v>MEJORABLE</v>
      </c>
      <c r="U42" s="167">
        <v>30</v>
      </c>
      <c r="V42" s="137"/>
      <c r="W42" s="137" t="s">
        <v>599</v>
      </c>
      <c r="X42" s="149" t="s">
        <v>588</v>
      </c>
      <c r="Y42" s="87"/>
      <c r="Z42" s="87"/>
      <c r="AA42" s="87"/>
      <c r="AB42" s="87" t="s">
        <v>25</v>
      </c>
      <c r="AC42" s="87"/>
      <c r="AD42" s="35" t="s">
        <v>42</v>
      </c>
      <c r="AE42" s="140" t="s">
        <v>0</v>
      </c>
    </row>
    <row r="43" spans="1:31" ht="51" x14ac:dyDescent="0.3">
      <c r="A43" s="297"/>
      <c r="B43" s="297"/>
      <c r="C43" s="266"/>
      <c r="D43" s="266"/>
      <c r="E43" s="211"/>
      <c r="F43" s="267"/>
      <c r="G43" s="42" t="s">
        <v>167</v>
      </c>
      <c r="H43" s="42" t="s">
        <v>205</v>
      </c>
      <c r="I43" s="84" t="s">
        <v>473</v>
      </c>
      <c r="J43" s="84" t="s">
        <v>513</v>
      </c>
      <c r="K43" s="84" t="s">
        <v>513</v>
      </c>
      <c r="L43" s="84" t="s">
        <v>537</v>
      </c>
      <c r="M43" s="137">
        <v>4</v>
      </c>
      <c r="N43" s="137">
        <v>2</v>
      </c>
      <c r="O43" s="137">
        <f t="shared" si="5"/>
        <v>8</v>
      </c>
      <c r="P43" s="137" t="str">
        <f t="shared" si="6"/>
        <v>MEDIO</v>
      </c>
      <c r="Q43" s="148">
        <v>60</v>
      </c>
      <c r="R43" s="137">
        <f t="shared" si="7"/>
        <v>480</v>
      </c>
      <c r="S43" s="137" t="str">
        <f t="shared" si="8"/>
        <v>II</v>
      </c>
      <c r="T43" s="87" t="str">
        <f t="shared" si="4"/>
        <v>ACEPTABLE CON CONTROL ESPECIFICO</v>
      </c>
      <c r="U43" s="169">
        <v>30</v>
      </c>
      <c r="V43" s="137"/>
      <c r="W43" s="137" t="s">
        <v>606</v>
      </c>
      <c r="X43" s="149" t="s">
        <v>588</v>
      </c>
      <c r="Y43" s="87"/>
      <c r="Z43" s="87"/>
      <c r="AA43" s="87"/>
      <c r="AB43" s="87" t="s">
        <v>25</v>
      </c>
      <c r="AC43" s="87"/>
      <c r="AD43" s="35" t="s">
        <v>203</v>
      </c>
      <c r="AE43" s="140" t="s">
        <v>0</v>
      </c>
    </row>
    <row r="44" spans="1:31" ht="40.5" x14ac:dyDescent="0.3">
      <c r="A44" s="297"/>
      <c r="B44" s="297"/>
      <c r="C44" s="266"/>
      <c r="D44" s="266"/>
      <c r="E44" s="211"/>
      <c r="F44" s="267"/>
      <c r="G44" s="42" t="s">
        <v>86</v>
      </c>
      <c r="H44" s="42" t="s">
        <v>202</v>
      </c>
      <c r="I44" s="84" t="s">
        <v>201</v>
      </c>
      <c r="J44" s="84" t="s">
        <v>513</v>
      </c>
      <c r="K44" s="84" t="s">
        <v>513</v>
      </c>
      <c r="L44" s="84" t="s">
        <v>509</v>
      </c>
      <c r="M44" s="137">
        <v>2</v>
      </c>
      <c r="N44" s="137">
        <v>2</v>
      </c>
      <c r="O44" s="137">
        <f t="shared" si="5"/>
        <v>4</v>
      </c>
      <c r="P44" s="137" t="str">
        <f t="shared" si="6"/>
        <v>BAJO</v>
      </c>
      <c r="Q44" s="148">
        <v>10</v>
      </c>
      <c r="R44" s="137">
        <f t="shared" si="7"/>
        <v>40</v>
      </c>
      <c r="S44" s="137" t="str">
        <f t="shared" si="8"/>
        <v>III</v>
      </c>
      <c r="T44" s="87" t="str">
        <f t="shared" si="4"/>
        <v>MEJORABLE</v>
      </c>
      <c r="U44" s="167">
        <v>30</v>
      </c>
      <c r="V44" s="137"/>
      <c r="W44" s="137" t="s">
        <v>624</v>
      </c>
      <c r="X44" s="149" t="s">
        <v>588</v>
      </c>
      <c r="Y44" s="87"/>
      <c r="Z44" s="87"/>
      <c r="AA44" s="87"/>
      <c r="AB44" s="87"/>
      <c r="AC44" s="87"/>
      <c r="AD44" s="35" t="s">
        <v>134</v>
      </c>
      <c r="AE44" s="140" t="s">
        <v>0</v>
      </c>
    </row>
    <row r="45" spans="1:31" ht="51" x14ac:dyDescent="0.3">
      <c r="A45" s="297"/>
      <c r="B45" s="297"/>
      <c r="C45" s="266"/>
      <c r="D45" s="266"/>
      <c r="E45" s="211"/>
      <c r="F45" s="267"/>
      <c r="G45" s="42" t="s">
        <v>173</v>
      </c>
      <c r="H45" s="42" t="s">
        <v>172</v>
      </c>
      <c r="I45" s="84" t="s">
        <v>120</v>
      </c>
      <c r="J45" s="84" t="s">
        <v>522</v>
      </c>
      <c r="K45" s="84" t="s">
        <v>538</v>
      </c>
      <c r="L45" s="84" t="s">
        <v>508</v>
      </c>
      <c r="M45" s="137">
        <v>2</v>
      </c>
      <c r="N45" s="137">
        <v>4</v>
      </c>
      <c r="O45" s="137">
        <f t="shared" si="5"/>
        <v>8</v>
      </c>
      <c r="P45" s="137" t="str">
        <f t="shared" si="6"/>
        <v>MEDIO</v>
      </c>
      <c r="Q45" s="148">
        <v>60</v>
      </c>
      <c r="R45" s="137">
        <f t="shared" si="7"/>
        <v>480</v>
      </c>
      <c r="S45" s="137" t="str">
        <f t="shared" si="8"/>
        <v>II</v>
      </c>
      <c r="T45" s="87" t="str">
        <f t="shared" si="4"/>
        <v>ACEPTABLE CON CONTROL ESPECIFICO</v>
      </c>
      <c r="U45" s="169">
        <v>30</v>
      </c>
      <c r="V45" s="137"/>
      <c r="W45" s="137" t="s">
        <v>598</v>
      </c>
      <c r="X45" s="149" t="s">
        <v>588</v>
      </c>
      <c r="Y45" s="87"/>
      <c r="Z45" s="87"/>
      <c r="AA45" s="87"/>
      <c r="AB45" s="87" t="s">
        <v>25</v>
      </c>
      <c r="AC45" s="87"/>
      <c r="AD45" s="35" t="s">
        <v>197</v>
      </c>
      <c r="AE45" s="140" t="s">
        <v>0</v>
      </c>
    </row>
    <row r="46" spans="1:31" ht="40.5" x14ac:dyDescent="0.3">
      <c r="A46" s="297"/>
      <c r="B46" s="297"/>
      <c r="C46" s="266"/>
      <c r="D46" s="266"/>
      <c r="E46" s="211"/>
      <c r="F46" s="227"/>
      <c r="G46" s="45" t="s">
        <v>116</v>
      </c>
      <c r="H46" s="47" t="s">
        <v>196</v>
      </c>
      <c r="I46" s="85" t="s">
        <v>195</v>
      </c>
      <c r="J46" s="96" t="s">
        <v>513</v>
      </c>
      <c r="K46" s="96" t="s">
        <v>552</v>
      </c>
      <c r="L46" s="96" t="s">
        <v>553</v>
      </c>
      <c r="M46" s="46">
        <v>2</v>
      </c>
      <c r="N46" s="46">
        <v>2</v>
      </c>
      <c r="O46" s="137">
        <f t="shared" si="5"/>
        <v>4</v>
      </c>
      <c r="P46" s="137" t="str">
        <f t="shared" si="6"/>
        <v>BAJO</v>
      </c>
      <c r="Q46" s="148">
        <v>10</v>
      </c>
      <c r="R46" s="137">
        <f t="shared" si="7"/>
        <v>40</v>
      </c>
      <c r="S46" s="137" t="str">
        <f t="shared" si="8"/>
        <v>III</v>
      </c>
      <c r="T46" s="87" t="str">
        <f t="shared" si="4"/>
        <v>MEJORABLE</v>
      </c>
      <c r="U46" s="167">
        <v>30</v>
      </c>
      <c r="V46" s="137"/>
      <c r="W46" s="137" t="s">
        <v>603</v>
      </c>
      <c r="X46" s="149" t="s">
        <v>588</v>
      </c>
      <c r="Y46" s="87"/>
      <c r="Z46" s="87"/>
      <c r="AA46" s="87"/>
      <c r="AB46" s="87" t="s">
        <v>25</v>
      </c>
      <c r="AC46" s="87"/>
      <c r="AD46" s="49" t="s">
        <v>192</v>
      </c>
      <c r="AE46" s="140" t="s">
        <v>0</v>
      </c>
    </row>
    <row r="47" spans="1:31" ht="108" x14ac:dyDescent="0.3">
      <c r="A47" s="297"/>
      <c r="B47" s="297"/>
      <c r="C47" s="229" t="s">
        <v>191</v>
      </c>
      <c r="D47" s="229" t="s">
        <v>567</v>
      </c>
      <c r="E47" s="229"/>
      <c r="F47" s="229" t="s">
        <v>2</v>
      </c>
      <c r="G47" s="52" t="s">
        <v>167</v>
      </c>
      <c r="H47" s="140" t="s">
        <v>189</v>
      </c>
      <c r="I47" s="140" t="s">
        <v>165</v>
      </c>
      <c r="J47" s="140" t="s">
        <v>513</v>
      </c>
      <c r="K47" s="140" t="s">
        <v>554</v>
      </c>
      <c r="L47" s="84" t="s">
        <v>537</v>
      </c>
      <c r="M47" s="140">
        <v>2</v>
      </c>
      <c r="N47" s="140">
        <v>2</v>
      </c>
      <c r="O47" s="137">
        <f t="shared" si="5"/>
        <v>4</v>
      </c>
      <c r="P47" s="137" t="str">
        <f t="shared" si="6"/>
        <v>BAJO</v>
      </c>
      <c r="Q47" s="148">
        <v>25</v>
      </c>
      <c r="R47" s="137">
        <f t="shared" si="7"/>
        <v>100</v>
      </c>
      <c r="S47" s="137" t="str">
        <f t="shared" si="8"/>
        <v>III</v>
      </c>
      <c r="T47" s="87" t="str">
        <f t="shared" si="4"/>
        <v>MEJORABLE</v>
      </c>
      <c r="U47" s="169">
        <v>30</v>
      </c>
      <c r="V47" s="137"/>
      <c r="W47" s="137" t="s">
        <v>603</v>
      </c>
      <c r="X47" s="149" t="s">
        <v>588</v>
      </c>
      <c r="Y47" s="170"/>
      <c r="Z47" s="170"/>
      <c r="AA47" s="170"/>
      <c r="AB47" s="170" t="s">
        <v>2</v>
      </c>
      <c r="AC47" s="170"/>
      <c r="AD47" s="53" t="s">
        <v>164</v>
      </c>
      <c r="AE47" s="140" t="s">
        <v>0</v>
      </c>
    </row>
    <row r="48" spans="1:31" ht="55.5" customHeight="1" x14ac:dyDescent="0.3">
      <c r="A48" s="297"/>
      <c r="B48" s="297"/>
      <c r="C48" s="229"/>
      <c r="D48" s="229"/>
      <c r="E48" s="229"/>
      <c r="F48" s="229"/>
      <c r="G48" s="45" t="s">
        <v>163</v>
      </c>
      <c r="H48" s="47" t="s">
        <v>162</v>
      </c>
      <c r="I48" s="85" t="s">
        <v>161</v>
      </c>
      <c r="J48" s="85" t="s">
        <v>513</v>
      </c>
      <c r="K48" s="85" t="s">
        <v>557</v>
      </c>
      <c r="L48" s="85" t="s">
        <v>556</v>
      </c>
      <c r="M48" s="46">
        <v>2</v>
      </c>
      <c r="N48" s="140">
        <v>2</v>
      </c>
      <c r="O48" s="137">
        <f t="shared" si="5"/>
        <v>4</v>
      </c>
      <c r="P48" s="137" t="str">
        <f t="shared" si="6"/>
        <v>BAJO</v>
      </c>
      <c r="Q48" s="148">
        <v>10</v>
      </c>
      <c r="R48" s="137">
        <f t="shared" si="7"/>
        <v>40</v>
      </c>
      <c r="S48" s="137" t="str">
        <f t="shared" si="8"/>
        <v>III</v>
      </c>
      <c r="T48" s="87" t="str">
        <f t="shared" si="4"/>
        <v>MEJORABLE</v>
      </c>
      <c r="U48" s="167">
        <v>30</v>
      </c>
      <c r="V48" s="137"/>
      <c r="W48" s="137" t="s">
        <v>607</v>
      </c>
      <c r="X48" s="149" t="s">
        <v>588</v>
      </c>
      <c r="Y48" s="87"/>
      <c r="Z48" s="87"/>
      <c r="AA48" s="87"/>
      <c r="AB48" s="87" t="s">
        <v>25</v>
      </c>
      <c r="AC48" s="87"/>
      <c r="AD48" s="45" t="s">
        <v>187</v>
      </c>
      <c r="AE48" s="140" t="s">
        <v>0</v>
      </c>
    </row>
    <row r="49" spans="1:31" ht="67.5" x14ac:dyDescent="0.3">
      <c r="A49" s="297"/>
      <c r="B49" s="297"/>
      <c r="C49" s="229"/>
      <c r="D49" s="229"/>
      <c r="E49" s="229"/>
      <c r="F49" s="229"/>
      <c r="G49" s="50" t="s">
        <v>69</v>
      </c>
      <c r="H49" s="45" t="s">
        <v>186</v>
      </c>
      <c r="I49" s="137" t="s">
        <v>158</v>
      </c>
      <c r="J49" s="84" t="s">
        <v>513</v>
      </c>
      <c r="K49" s="84" t="s">
        <v>513</v>
      </c>
      <c r="L49" s="84" t="s">
        <v>509</v>
      </c>
      <c r="M49" s="140">
        <v>2</v>
      </c>
      <c r="N49" s="140">
        <v>2</v>
      </c>
      <c r="O49" s="137">
        <f t="shared" si="5"/>
        <v>4</v>
      </c>
      <c r="P49" s="137" t="str">
        <f t="shared" si="6"/>
        <v>BAJO</v>
      </c>
      <c r="Q49" s="148">
        <v>25</v>
      </c>
      <c r="R49" s="137">
        <f t="shared" si="7"/>
        <v>100</v>
      </c>
      <c r="S49" s="137" t="str">
        <f t="shared" si="8"/>
        <v>III</v>
      </c>
      <c r="T49" s="87" t="str">
        <f t="shared" si="4"/>
        <v>MEJORABLE</v>
      </c>
      <c r="U49" s="169">
        <v>30</v>
      </c>
      <c r="V49" s="137"/>
      <c r="W49" s="137" t="s">
        <v>595</v>
      </c>
      <c r="X49" s="149" t="s">
        <v>588</v>
      </c>
      <c r="Y49" s="172"/>
      <c r="Z49" s="172"/>
      <c r="AA49" s="172"/>
      <c r="AB49" s="87" t="s">
        <v>25</v>
      </c>
      <c r="AC49" s="170"/>
      <c r="AD49" s="35" t="s">
        <v>185</v>
      </c>
      <c r="AE49" s="140" t="s">
        <v>0</v>
      </c>
    </row>
    <row r="50" spans="1:31" ht="40.5" x14ac:dyDescent="0.3">
      <c r="A50" s="297"/>
      <c r="B50" s="297"/>
      <c r="C50" s="229"/>
      <c r="D50" s="229"/>
      <c r="E50" s="229"/>
      <c r="F50" s="229"/>
      <c r="G50" s="50" t="s">
        <v>69</v>
      </c>
      <c r="H50" s="35" t="s">
        <v>156</v>
      </c>
      <c r="I50" s="137" t="s">
        <v>155</v>
      </c>
      <c r="J50" s="137" t="s">
        <v>508</v>
      </c>
      <c r="K50" s="137" t="s">
        <v>513</v>
      </c>
      <c r="L50" s="137" t="s">
        <v>563</v>
      </c>
      <c r="M50" s="46">
        <v>2</v>
      </c>
      <c r="N50" s="140">
        <v>2</v>
      </c>
      <c r="O50" s="137">
        <f t="shared" si="5"/>
        <v>4</v>
      </c>
      <c r="P50" s="137" t="str">
        <f t="shared" si="6"/>
        <v>BAJO</v>
      </c>
      <c r="Q50" s="148">
        <v>10</v>
      </c>
      <c r="R50" s="137">
        <f t="shared" si="7"/>
        <v>40</v>
      </c>
      <c r="S50" s="137" t="str">
        <f t="shared" si="8"/>
        <v>III</v>
      </c>
      <c r="T50" s="87" t="str">
        <f t="shared" si="4"/>
        <v>MEJORABLE</v>
      </c>
      <c r="U50" s="167">
        <v>30</v>
      </c>
      <c r="V50" s="137"/>
      <c r="W50" s="137" t="s">
        <v>613</v>
      </c>
      <c r="X50" s="149" t="s">
        <v>588</v>
      </c>
      <c r="Y50" s="87"/>
      <c r="Z50" s="87"/>
      <c r="AA50" s="87"/>
      <c r="AB50" s="87" t="s">
        <v>25</v>
      </c>
      <c r="AC50" s="87"/>
      <c r="AD50" s="35" t="s">
        <v>626</v>
      </c>
      <c r="AE50" s="140" t="s">
        <v>0</v>
      </c>
    </row>
    <row r="51" spans="1:31" ht="81" x14ac:dyDescent="0.3">
      <c r="A51" s="297"/>
      <c r="B51" s="297"/>
      <c r="C51" s="229"/>
      <c r="D51" s="229"/>
      <c r="E51" s="229"/>
      <c r="F51" s="229"/>
      <c r="G51" s="38" t="s">
        <v>154</v>
      </c>
      <c r="H51" s="38" t="s">
        <v>153</v>
      </c>
      <c r="I51" s="84" t="s">
        <v>152</v>
      </c>
      <c r="J51" s="84" t="s">
        <v>508</v>
      </c>
      <c r="K51" s="84" t="s">
        <v>513</v>
      </c>
      <c r="L51" s="84" t="s">
        <v>509</v>
      </c>
      <c r="M51" s="140">
        <v>2</v>
      </c>
      <c r="N51" s="140">
        <v>2</v>
      </c>
      <c r="O51" s="137">
        <f t="shared" si="5"/>
        <v>4</v>
      </c>
      <c r="P51" s="137" t="str">
        <f t="shared" si="6"/>
        <v>BAJO</v>
      </c>
      <c r="Q51" s="148">
        <v>25</v>
      </c>
      <c r="R51" s="137">
        <f t="shared" si="7"/>
        <v>100</v>
      </c>
      <c r="S51" s="137" t="str">
        <f t="shared" si="8"/>
        <v>III</v>
      </c>
      <c r="T51" s="87" t="str">
        <f t="shared" si="4"/>
        <v>MEJORABLE</v>
      </c>
      <c r="U51" s="169">
        <v>30</v>
      </c>
      <c r="V51" s="137"/>
      <c r="W51" s="137" t="s">
        <v>599</v>
      </c>
      <c r="X51" s="149" t="s">
        <v>588</v>
      </c>
      <c r="Y51" s="87"/>
      <c r="Z51" s="87"/>
      <c r="AA51" s="87"/>
      <c r="AB51" s="87" t="s">
        <v>25</v>
      </c>
      <c r="AC51" s="87"/>
      <c r="AD51" s="35" t="s">
        <v>183</v>
      </c>
      <c r="AE51" s="140" t="s">
        <v>0</v>
      </c>
    </row>
    <row r="52" spans="1:31" ht="40.5" x14ac:dyDescent="0.3">
      <c r="A52" s="297"/>
      <c r="B52" s="297"/>
      <c r="C52" s="229"/>
      <c r="D52" s="229"/>
      <c r="E52" s="229"/>
      <c r="F52" s="229"/>
      <c r="G52" s="42" t="s">
        <v>143</v>
      </c>
      <c r="H52" s="42" t="s">
        <v>142</v>
      </c>
      <c r="I52" s="84" t="s">
        <v>141</v>
      </c>
      <c r="J52" s="84" t="s">
        <v>508</v>
      </c>
      <c r="K52" s="84" t="s">
        <v>516</v>
      </c>
      <c r="L52" s="84" t="s">
        <v>508</v>
      </c>
      <c r="M52" s="46">
        <v>2</v>
      </c>
      <c r="N52" s="140">
        <v>2</v>
      </c>
      <c r="O52" s="137">
        <f t="shared" si="5"/>
        <v>4</v>
      </c>
      <c r="P52" s="137" t="str">
        <f t="shared" si="6"/>
        <v>BAJO</v>
      </c>
      <c r="Q52" s="148">
        <v>25</v>
      </c>
      <c r="R52" s="137">
        <f t="shared" si="7"/>
        <v>100</v>
      </c>
      <c r="S52" s="137" t="str">
        <f t="shared" si="8"/>
        <v>III</v>
      </c>
      <c r="T52" s="87" t="str">
        <f t="shared" si="4"/>
        <v>MEJORABLE</v>
      </c>
      <c r="U52" s="167">
        <v>30</v>
      </c>
      <c r="V52" s="137"/>
      <c r="W52" s="137" t="s">
        <v>616</v>
      </c>
      <c r="X52" s="149" t="s">
        <v>588</v>
      </c>
      <c r="Y52" s="87"/>
      <c r="Z52" s="87"/>
      <c r="AA52" s="87"/>
      <c r="AB52" s="87" t="s">
        <v>25</v>
      </c>
      <c r="AC52" s="87"/>
      <c r="AD52" s="35" t="s">
        <v>669</v>
      </c>
      <c r="AE52" s="140" t="s">
        <v>0</v>
      </c>
    </row>
    <row r="53" spans="1:31" ht="40.5" x14ac:dyDescent="0.3">
      <c r="A53" s="297"/>
      <c r="B53" s="297"/>
      <c r="C53" s="229"/>
      <c r="D53" s="229"/>
      <c r="E53" s="229"/>
      <c r="F53" s="229"/>
      <c r="G53" s="42" t="s">
        <v>86</v>
      </c>
      <c r="H53" s="42" t="s">
        <v>178</v>
      </c>
      <c r="I53" s="84" t="s">
        <v>177</v>
      </c>
      <c r="J53" s="84" t="s">
        <v>513</v>
      </c>
      <c r="K53" s="84" t="s">
        <v>513</v>
      </c>
      <c r="L53" s="84" t="s">
        <v>509</v>
      </c>
      <c r="M53" s="140">
        <v>2</v>
      </c>
      <c r="N53" s="140">
        <v>2</v>
      </c>
      <c r="O53" s="137">
        <f t="shared" si="5"/>
        <v>4</v>
      </c>
      <c r="P53" s="137" t="str">
        <f t="shared" si="6"/>
        <v>BAJO</v>
      </c>
      <c r="Q53" s="148">
        <v>10</v>
      </c>
      <c r="R53" s="137">
        <f t="shared" si="7"/>
        <v>40</v>
      </c>
      <c r="S53" s="137" t="str">
        <f t="shared" si="8"/>
        <v>III</v>
      </c>
      <c r="T53" s="87" t="str">
        <f t="shared" si="4"/>
        <v>MEJORABLE</v>
      </c>
      <c r="U53" s="169">
        <v>30</v>
      </c>
      <c r="V53" s="137"/>
      <c r="W53" s="137" t="s">
        <v>623</v>
      </c>
      <c r="X53" s="149" t="s">
        <v>588</v>
      </c>
      <c r="Y53" s="170"/>
      <c r="Z53" s="170"/>
      <c r="AA53" s="170"/>
      <c r="AB53" s="170" t="s">
        <v>25</v>
      </c>
      <c r="AC53" s="170"/>
      <c r="AD53" s="35" t="s">
        <v>134</v>
      </c>
      <c r="AE53" s="140" t="s">
        <v>0</v>
      </c>
    </row>
    <row r="54" spans="1:31" ht="81" x14ac:dyDescent="0.3">
      <c r="A54" s="297"/>
      <c r="B54" s="297"/>
      <c r="C54" s="229"/>
      <c r="D54" s="229"/>
      <c r="E54" s="229"/>
      <c r="F54" s="229"/>
      <c r="G54" s="50" t="s">
        <v>28</v>
      </c>
      <c r="H54" s="50" t="s">
        <v>27</v>
      </c>
      <c r="I54" s="137" t="s">
        <v>26</v>
      </c>
      <c r="J54" s="137" t="s">
        <v>513</v>
      </c>
      <c r="K54" s="137" t="s">
        <v>565</v>
      </c>
      <c r="L54" s="137" t="s">
        <v>566</v>
      </c>
      <c r="M54" s="46">
        <v>2</v>
      </c>
      <c r="N54" s="140">
        <v>3</v>
      </c>
      <c r="O54" s="137">
        <f t="shared" si="5"/>
        <v>6</v>
      </c>
      <c r="P54" s="137" t="str">
        <f t="shared" si="6"/>
        <v>MEDIO</v>
      </c>
      <c r="Q54" s="148">
        <v>25</v>
      </c>
      <c r="R54" s="137">
        <f t="shared" si="7"/>
        <v>150</v>
      </c>
      <c r="S54" s="137" t="str">
        <f t="shared" si="8"/>
        <v>II</v>
      </c>
      <c r="T54" s="87" t="str">
        <f t="shared" si="4"/>
        <v>ACEPTABLE CON CONTROL ESPECIFICO</v>
      </c>
      <c r="U54" s="167">
        <v>30</v>
      </c>
      <c r="V54" s="137"/>
      <c r="W54" s="137" t="s">
        <v>592</v>
      </c>
      <c r="X54" s="149" t="s">
        <v>588</v>
      </c>
      <c r="Y54" s="170"/>
      <c r="Z54" s="170"/>
      <c r="AA54" s="170"/>
      <c r="AB54" s="170" t="s">
        <v>25</v>
      </c>
      <c r="AC54" s="170"/>
      <c r="AD54" s="35" t="s">
        <v>631</v>
      </c>
      <c r="AE54" s="140" t="s">
        <v>0</v>
      </c>
    </row>
    <row r="55" spans="1:31" ht="55.5" customHeight="1" x14ac:dyDescent="0.3">
      <c r="A55" s="297"/>
      <c r="B55" s="297"/>
      <c r="C55" s="229"/>
      <c r="D55" s="229"/>
      <c r="E55" s="229"/>
      <c r="F55" s="229"/>
      <c r="G55" s="42" t="s">
        <v>173</v>
      </c>
      <c r="H55" s="42" t="s">
        <v>172</v>
      </c>
      <c r="I55" s="84" t="s">
        <v>120</v>
      </c>
      <c r="J55" s="84" t="s">
        <v>522</v>
      </c>
      <c r="K55" s="84" t="s">
        <v>538</v>
      </c>
      <c r="L55" s="84" t="s">
        <v>564</v>
      </c>
      <c r="M55" s="140">
        <v>2</v>
      </c>
      <c r="N55" s="140">
        <v>4</v>
      </c>
      <c r="O55" s="137">
        <f t="shared" si="5"/>
        <v>8</v>
      </c>
      <c r="P55" s="137" t="str">
        <f t="shared" si="6"/>
        <v>MEDIO</v>
      </c>
      <c r="Q55" s="148">
        <v>60</v>
      </c>
      <c r="R55" s="137">
        <f t="shared" si="7"/>
        <v>480</v>
      </c>
      <c r="S55" s="137" t="str">
        <f t="shared" si="8"/>
        <v>II</v>
      </c>
      <c r="T55" s="87" t="str">
        <f t="shared" si="4"/>
        <v>ACEPTABLE CON CONTROL ESPECIFICO</v>
      </c>
      <c r="U55" s="169">
        <v>30</v>
      </c>
      <c r="V55" s="137"/>
      <c r="W55" s="140" t="s">
        <v>598</v>
      </c>
      <c r="X55" s="149" t="s">
        <v>588</v>
      </c>
      <c r="Y55" s="170"/>
      <c r="Z55" s="170"/>
      <c r="AA55" s="170"/>
      <c r="AB55" s="170" t="s">
        <v>2</v>
      </c>
      <c r="AC55" s="170"/>
      <c r="AD55" s="140" t="s">
        <v>117</v>
      </c>
      <c r="AE55" s="140" t="s">
        <v>0</v>
      </c>
    </row>
    <row r="56" spans="1:31" ht="59.25" customHeight="1" x14ac:dyDescent="0.3">
      <c r="A56" s="297"/>
      <c r="B56" s="297"/>
      <c r="C56" s="229"/>
      <c r="D56" s="229"/>
      <c r="E56" s="229"/>
      <c r="F56" s="229"/>
      <c r="G56" s="45" t="s">
        <v>116</v>
      </c>
      <c r="H56" s="140" t="s">
        <v>54</v>
      </c>
      <c r="I56" s="140" t="s">
        <v>53</v>
      </c>
      <c r="J56" s="96" t="s">
        <v>513</v>
      </c>
      <c r="K56" s="96" t="s">
        <v>552</v>
      </c>
      <c r="L56" s="96" t="s">
        <v>553</v>
      </c>
      <c r="M56" s="140">
        <v>2</v>
      </c>
      <c r="N56" s="140">
        <v>2</v>
      </c>
      <c r="O56" s="137">
        <f t="shared" si="5"/>
        <v>4</v>
      </c>
      <c r="P56" s="137" t="str">
        <f t="shared" si="6"/>
        <v>BAJO</v>
      </c>
      <c r="Q56" s="148">
        <v>10</v>
      </c>
      <c r="R56" s="137">
        <f t="shared" si="7"/>
        <v>40</v>
      </c>
      <c r="S56" s="137" t="str">
        <f t="shared" si="8"/>
        <v>III</v>
      </c>
      <c r="T56" s="87" t="str">
        <f t="shared" si="4"/>
        <v>MEJORABLE</v>
      </c>
      <c r="U56" s="167">
        <v>30</v>
      </c>
      <c r="V56" s="137"/>
      <c r="W56" s="140" t="s">
        <v>603</v>
      </c>
      <c r="X56" s="149" t="s">
        <v>588</v>
      </c>
      <c r="Y56" s="170"/>
      <c r="Z56" s="170"/>
      <c r="AA56" s="170"/>
      <c r="AB56" s="170" t="s">
        <v>2</v>
      </c>
      <c r="AC56" s="170"/>
      <c r="AD56" s="140" t="s">
        <v>51</v>
      </c>
      <c r="AE56" s="140" t="s">
        <v>0</v>
      </c>
    </row>
    <row r="57" spans="1:31" ht="54" customHeight="1" x14ac:dyDescent="0.3">
      <c r="A57" s="297"/>
      <c r="B57" s="297"/>
      <c r="C57" s="229"/>
      <c r="D57" s="229"/>
      <c r="E57" s="229"/>
      <c r="F57" s="229"/>
      <c r="G57" s="45" t="s">
        <v>115</v>
      </c>
      <c r="H57" s="140" t="s">
        <v>114</v>
      </c>
      <c r="I57" s="140" t="s">
        <v>474</v>
      </c>
      <c r="J57" s="46" t="s">
        <v>508</v>
      </c>
      <c r="K57" s="46" t="s">
        <v>524</v>
      </c>
      <c r="L57" s="46" t="s">
        <v>533</v>
      </c>
      <c r="M57" s="46">
        <v>4</v>
      </c>
      <c r="N57" s="140">
        <v>2</v>
      </c>
      <c r="O57" s="137">
        <f t="shared" si="5"/>
        <v>8</v>
      </c>
      <c r="P57" s="137" t="str">
        <f t="shared" si="6"/>
        <v>MEDIO</v>
      </c>
      <c r="Q57" s="148">
        <v>25</v>
      </c>
      <c r="R57" s="137">
        <f t="shared" si="7"/>
        <v>200</v>
      </c>
      <c r="S57" s="137" t="str">
        <f t="shared" si="8"/>
        <v>II</v>
      </c>
      <c r="T57" s="87" t="str">
        <f t="shared" si="4"/>
        <v>ACEPTABLE CON CONTROL ESPECIFICO</v>
      </c>
      <c r="U57" s="169">
        <v>30</v>
      </c>
      <c r="V57" s="137"/>
      <c r="W57" s="140" t="s">
        <v>603</v>
      </c>
      <c r="X57" s="149" t="s">
        <v>588</v>
      </c>
      <c r="Y57" s="170"/>
      <c r="Z57" s="170"/>
      <c r="AA57" s="170"/>
      <c r="AB57" s="170" t="s">
        <v>2</v>
      </c>
      <c r="AC57" s="170"/>
      <c r="AD57" s="140" t="s">
        <v>1</v>
      </c>
      <c r="AE57" s="140" t="s">
        <v>0</v>
      </c>
    </row>
    <row r="58" spans="1:31" ht="109.5" customHeight="1" x14ac:dyDescent="0.3">
      <c r="A58" s="297"/>
      <c r="B58" s="297"/>
      <c r="C58" s="229" t="s">
        <v>169</v>
      </c>
      <c r="D58" s="229" t="s">
        <v>575</v>
      </c>
      <c r="E58" s="229"/>
      <c r="F58" s="229" t="s">
        <v>2</v>
      </c>
      <c r="G58" s="52" t="s">
        <v>167</v>
      </c>
      <c r="H58" s="140" t="s">
        <v>166</v>
      </c>
      <c r="I58" s="140" t="s">
        <v>165</v>
      </c>
      <c r="J58" s="140" t="s">
        <v>513</v>
      </c>
      <c r="K58" s="140" t="s">
        <v>569</v>
      </c>
      <c r="L58" s="140" t="s">
        <v>72</v>
      </c>
      <c r="M58" s="140">
        <v>4</v>
      </c>
      <c r="N58" s="140">
        <v>2</v>
      </c>
      <c r="O58" s="137">
        <f t="shared" si="5"/>
        <v>8</v>
      </c>
      <c r="P58" s="137" t="str">
        <f t="shared" si="6"/>
        <v>MEDIO</v>
      </c>
      <c r="Q58" s="148">
        <v>25</v>
      </c>
      <c r="R58" s="137">
        <f t="shared" si="7"/>
        <v>200</v>
      </c>
      <c r="S58" s="137" t="str">
        <f t="shared" si="8"/>
        <v>II</v>
      </c>
      <c r="T58" s="87" t="str">
        <f t="shared" si="4"/>
        <v>ACEPTABLE CON CONTROL ESPECIFICO</v>
      </c>
      <c r="U58" s="167">
        <v>30</v>
      </c>
      <c r="V58" s="137"/>
      <c r="W58" s="140" t="s">
        <v>603</v>
      </c>
      <c r="X58" s="149" t="s">
        <v>588</v>
      </c>
      <c r="Y58" s="170"/>
      <c r="Z58" s="170"/>
      <c r="AA58" s="170"/>
      <c r="AB58" s="170" t="s">
        <v>2</v>
      </c>
      <c r="AC58" s="170"/>
      <c r="AD58" s="140" t="s">
        <v>164</v>
      </c>
      <c r="AE58" s="140" t="s">
        <v>0</v>
      </c>
    </row>
    <row r="59" spans="1:31" ht="60" customHeight="1" x14ac:dyDescent="0.3">
      <c r="A59" s="297"/>
      <c r="B59" s="297"/>
      <c r="C59" s="229"/>
      <c r="D59" s="229"/>
      <c r="E59" s="229"/>
      <c r="F59" s="229"/>
      <c r="G59" s="45" t="s">
        <v>163</v>
      </c>
      <c r="H59" s="47" t="s">
        <v>162</v>
      </c>
      <c r="I59" s="85" t="s">
        <v>161</v>
      </c>
      <c r="J59" s="85" t="s">
        <v>513</v>
      </c>
      <c r="K59" s="85" t="s">
        <v>557</v>
      </c>
      <c r="L59" s="85" t="s">
        <v>556</v>
      </c>
      <c r="M59" s="46">
        <v>2</v>
      </c>
      <c r="N59" s="46">
        <v>2</v>
      </c>
      <c r="O59" s="137">
        <f t="shared" si="5"/>
        <v>4</v>
      </c>
      <c r="P59" s="137" t="str">
        <f t="shared" si="6"/>
        <v>BAJO</v>
      </c>
      <c r="Q59" s="148">
        <v>10</v>
      </c>
      <c r="R59" s="137">
        <f t="shared" si="7"/>
        <v>40</v>
      </c>
      <c r="S59" s="137" t="str">
        <f t="shared" si="8"/>
        <v>III</v>
      </c>
      <c r="T59" s="87" t="str">
        <f t="shared" si="4"/>
        <v>MEJORABLE</v>
      </c>
      <c r="U59" s="169">
        <v>30</v>
      </c>
      <c r="V59" s="137"/>
      <c r="W59" s="137" t="s">
        <v>612</v>
      </c>
      <c r="X59" s="149" t="s">
        <v>588</v>
      </c>
      <c r="Y59" s="87"/>
      <c r="Z59" s="87"/>
      <c r="AA59" s="172"/>
      <c r="AB59" s="170" t="s">
        <v>25</v>
      </c>
      <c r="AC59" s="170"/>
      <c r="AD59" s="140" t="s">
        <v>463</v>
      </c>
      <c r="AE59" s="140" t="s">
        <v>0</v>
      </c>
    </row>
    <row r="60" spans="1:31" ht="67.5" x14ac:dyDescent="0.3">
      <c r="A60" s="297"/>
      <c r="B60" s="297"/>
      <c r="C60" s="229"/>
      <c r="D60" s="229"/>
      <c r="E60" s="229"/>
      <c r="F60" s="229"/>
      <c r="G60" s="50" t="s">
        <v>69</v>
      </c>
      <c r="H60" s="45" t="s">
        <v>159</v>
      </c>
      <c r="I60" s="137" t="s">
        <v>158</v>
      </c>
      <c r="J60" s="84" t="s">
        <v>513</v>
      </c>
      <c r="K60" s="84" t="s">
        <v>513</v>
      </c>
      <c r="L60" s="84" t="s">
        <v>509</v>
      </c>
      <c r="M60" s="140">
        <v>2</v>
      </c>
      <c r="N60" s="137">
        <v>2</v>
      </c>
      <c r="O60" s="137">
        <f t="shared" si="5"/>
        <v>4</v>
      </c>
      <c r="P60" s="137" t="str">
        <f t="shared" si="6"/>
        <v>BAJO</v>
      </c>
      <c r="Q60" s="148">
        <v>10</v>
      </c>
      <c r="R60" s="137">
        <f t="shared" si="7"/>
        <v>40</v>
      </c>
      <c r="S60" s="137" t="str">
        <f t="shared" si="8"/>
        <v>III</v>
      </c>
      <c r="T60" s="87" t="str">
        <f t="shared" si="4"/>
        <v>MEJORABLE</v>
      </c>
      <c r="U60" s="167">
        <v>30</v>
      </c>
      <c r="V60" s="137"/>
      <c r="W60" s="137" t="s">
        <v>617</v>
      </c>
      <c r="X60" s="149" t="s">
        <v>588</v>
      </c>
      <c r="Y60" s="172"/>
      <c r="Z60" s="172"/>
      <c r="AA60" s="172"/>
      <c r="AB60" s="170" t="s">
        <v>25</v>
      </c>
      <c r="AC60" s="170"/>
      <c r="AD60" s="140" t="s">
        <v>157</v>
      </c>
      <c r="AE60" s="140" t="s">
        <v>0</v>
      </c>
    </row>
    <row r="61" spans="1:31" ht="51" x14ac:dyDescent="0.3">
      <c r="A61" s="297"/>
      <c r="B61" s="297"/>
      <c r="C61" s="229"/>
      <c r="D61" s="229"/>
      <c r="E61" s="229"/>
      <c r="F61" s="229"/>
      <c r="G61" s="50" t="s">
        <v>69</v>
      </c>
      <c r="H61" s="35" t="s">
        <v>156</v>
      </c>
      <c r="I61" s="137" t="s">
        <v>155</v>
      </c>
      <c r="J61" s="137" t="s">
        <v>508</v>
      </c>
      <c r="K61" s="137" t="s">
        <v>513</v>
      </c>
      <c r="L61" s="137" t="s">
        <v>563</v>
      </c>
      <c r="M61" s="46">
        <v>2</v>
      </c>
      <c r="N61" s="137">
        <v>3</v>
      </c>
      <c r="O61" s="137">
        <f t="shared" si="5"/>
        <v>6</v>
      </c>
      <c r="P61" s="137" t="str">
        <f t="shared" si="6"/>
        <v>MEDIO</v>
      </c>
      <c r="Q61" s="148">
        <v>25</v>
      </c>
      <c r="R61" s="137">
        <f t="shared" si="7"/>
        <v>150</v>
      </c>
      <c r="S61" s="137" t="str">
        <f t="shared" si="8"/>
        <v>II</v>
      </c>
      <c r="T61" s="87" t="str">
        <f t="shared" si="4"/>
        <v>ACEPTABLE CON CONTROL ESPECIFICO</v>
      </c>
      <c r="U61" s="169">
        <v>30</v>
      </c>
      <c r="V61" s="137"/>
      <c r="W61" s="137" t="s">
        <v>613</v>
      </c>
      <c r="X61" s="149" t="s">
        <v>588</v>
      </c>
      <c r="Y61" s="87"/>
      <c r="Z61" s="87" t="s">
        <v>25</v>
      </c>
      <c r="AA61" s="172"/>
      <c r="AB61" s="170" t="s">
        <v>25</v>
      </c>
      <c r="AC61" s="170"/>
      <c r="AD61" s="140" t="s">
        <v>632</v>
      </c>
      <c r="AE61" s="140" t="s">
        <v>0</v>
      </c>
    </row>
    <row r="62" spans="1:31" ht="81" x14ac:dyDescent="0.3">
      <c r="A62" s="297"/>
      <c r="B62" s="297"/>
      <c r="C62" s="229"/>
      <c r="D62" s="229"/>
      <c r="E62" s="229"/>
      <c r="F62" s="229"/>
      <c r="G62" s="38" t="s">
        <v>154</v>
      </c>
      <c r="H62" s="38" t="s">
        <v>153</v>
      </c>
      <c r="I62" s="84" t="s">
        <v>152</v>
      </c>
      <c r="J62" s="84" t="s">
        <v>508</v>
      </c>
      <c r="K62" s="84" t="s">
        <v>513</v>
      </c>
      <c r="L62" s="84" t="s">
        <v>509</v>
      </c>
      <c r="M62" s="140">
        <v>2</v>
      </c>
      <c r="N62" s="137">
        <v>3</v>
      </c>
      <c r="O62" s="137">
        <f t="shared" si="5"/>
        <v>6</v>
      </c>
      <c r="P62" s="137" t="str">
        <f t="shared" si="6"/>
        <v>MEDIO</v>
      </c>
      <c r="Q62" s="148">
        <v>25</v>
      </c>
      <c r="R62" s="137">
        <f t="shared" si="7"/>
        <v>150</v>
      </c>
      <c r="S62" s="137" t="str">
        <f t="shared" si="8"/>
        <v>II</v>
      </c>
      <c r="T62" s="87" t="str">
        <f t="shared" si="4"/>
        <v>ACEPTABLE CON CONTROL ESPECIFICO</v>
      </c>
      <c r="U62" s="167">
        <v>30</v>
      </c>
      <c r="V62" s="137"/>
      <c r="W62" s="137" t="s">
        <v>599</v>
      </c>
      <c r="X62" s="149" t="s">
        <v>588</v>
      </c>
      <c r="Y62" s="87"/>
      <c r="Z62" s="87"/>
      <c r="AA62" s="172"/>
      <c r="AB62" s="170" t="s">
        <v>25</v>
      </c>
      <c r="AC62" s="170"/>
      <c r="AD62" s="140" t="s">
        <v>91</v>
      </c>
      <c r="AE62" s="140" t="s">
        <v>0</v>
      </c>
    </row>
    <row r="63" spans="1:31" ht="81" x14ac:dyDescent="0.3">
      <c r="A63" s="297"/>
      <c r="B63" s="297"/>
      <c r="C63" s="229"/>
      <c r="D63" s="229"/>
      <c r="E63" s="229"/>
      <c r="F63" s="229"/>
      <c r="G63" s="53" t="s">
        <v>33</v>
      </c>
      <c r="H63" s="42" t="s">
        <v>150</v>
      </c>
      <c r="I63" s="84" t="s">
        <v>149</v>
      </c>
      <c r="J63" s="84" t="s">
        <v>508</v>
      </c>
      <c r="K63" s="84" t="s">
        <v>513</v>
      </c>
      <c r="L63" s="84" t="s">
        <v>570</v>
      </c>
      <c r="M63" s="46">
        <v>2</v>
      </c>
      <c r="N63" s="137">
        <v>3</v>
      </c>
      <c r="O63" s="137">
        <f t="shared" si="5"/>
        <v>6</v>
      </c>
      <c r="P63" s="137" t="str">
        <f t="shared" si="6"/>
        <v>MEDIO</v>
      </c>
      <c r="Q63" s="148">
        <v>25</v>
      </c>
      <c r="R63" s="137">
        <f t="shared" si="7"/>
        <v>150</v>
      </c>
      <c r="S63" s="137" t="str">
        <f t="shared" si="8"/>
        <v>II</v>
      </c>
      <c r="T63" s="87" t="str">
        <f t="shared" si="4"/>
        <v>ACEPTABLE CON CONTROL ESPECIFICO</v>
      </c>
      <c r="U63" s="169">
        <v>30</v>
      </c>
      <c r="V63" s="137"/>
      <c r="W63" s="152" t="s">
        <v>618</v>
      </c>
      <c r="X63" s="149" t="s">
        <v>588</v>
      </c>
      <c r="Y63" s="87"/>
      <c r="Z63" s="87"/>
      <c r="AA63" s="87"/>
      <c r="AB63" s="173" t="s">
        <v>2</v>
      </c>
      <c r="AC63" s="173" t="s">
        <v>2</v>
      </c>
      <c r="AD63" s="35" t="s">
        <v>146</v>
      </c>
      <c r="AE63" s="140" t="s">
        <v>0</v>
      </c>
    </row>
    <row r="64" spans="1:31" ht="59.25" customHeight="1" x14ac:dyDescent="0.3">
      <c r="A64" s="297"/>
      <c r="B64" s="297"/>
      <c r="C64" s="229"/>
      <c r="D64" s="229"/>
      <c r="E64" s="229"/>
      <c r="F64" s="229"/>
      <c r="G64" s="42" t="s">
        <v>143</v>
      </c>
      <c r="H64" s="42" t="s">
        <v>145</v>
      </c>
      <c r="I64" s="84" t="s">
        <v>141</v>
      </c>
      <c r="J64" s="137" t="s">
        <v>508</v>
      </c>
      <c r="K64" s="96" t="s">
        <v>559</v>
      </c>
      <c r="L64" s="96" t="s">
        <v>694</v>
      </c>
      <c r="M64" s="140">
        <v>2</v>
      </c>
      <c r="N64" s="137">
        <v>3</v>
      </c>
      <c r="O64" s="137">
        <f t="shared" si="5"/>
        <v>6</v>
      </c>
      <c r="P64" s="137" t="str">
        <f t="shared" si="6"/>
        <v>MEDIO</v>
      </c>
      <c r="Q64" s="148">
        <v>10</v>
      </c>
      <c r="R64" s="137">
        <f t="shared" si="7"/>
        <v>60</v>
      </c>
      <c r="S64" s="137" t="str">
        <f t="shared" si="8"/>
        <v>III</v>
      </c>
      <c r="T64" s="87" t="str">
        <f t="shared" si="4"/>
        <v>MEJORABLE</v>
      </c>
      <c r="U64" s="167">
        <v>30</v>
      </c>
      <c r="V64" s="137"/>
      <c r="W64" s="137" t="s">
        <v>605</v>
      </c>
      <c r="X64" s="149" t="s">
        <v>588</v>
      </c>
      <c r="Y64" s="87"/>
      <c r="Z64" s="87"/>
      <c r="AA64" s="172"/>
      <c r="AB64" s="170"/>
      <c r="AC64" s="170" t="s">
        <v>25</v>
      </c>
      <c r="AD64" s="35" t="s">
        <v>144</v>
      </c>
      <c r="AE64" s="140" t="s">
        <v>0</v>
      </c>
    </row>
    <row r="65" spans="1:31" ht="69" customHeight="1" x14ac:dyDescent="0.3">
      <c r="A65" s="297"/>
      <c r="B65" s="297"/>
      <c r="C65" s="229"/>
      <c r="D65" s="229"/>
      <c r="E65" s="229"/>
      <c r="F65" s="229"/>
      <c r="G65" s="42" t="s">
        <v>143</v>
      </c>
      <c r="H65" s="42" t="s">
        <v>142</v>
      </c>
      <c r="I65" s="84" t="s">
        <v>141</v>
      </c>
      <c r="J65" s="84" t="s">
        <v>513</v>
      </c>
      <c r="K65" s="84" t="s">
        <v>516</v>
      </c>
      <c r="L65" s="84" t="s">
        <v>571</v>
      </c>
      <c r="M65" s="46">
        <v>2</v>
      </c>
      <c r="N65" s="137">
        <v>2</v>
      </c>
      <c r="O65" s="137">
        <f t="shared" si="5"/>
        <v>4</v>
      </c>
      <c r="P65" s="137" t="str">
        <f t="shared" si="6"/>
        <v>BAJO</v>
      </c>
      <c r="Q65" s="148">
        <v>10</v>
      </c>
      <c r="R65" s="137">
        <f t="shared" si="7"/>
        <v>40</v>
      </c>
      <c r="S65" s="137" t="str">
        <f t="shared" si="8"/>
        <v>III</v>
      </c>
      <c r="T65" s="87" t="str">
        <f t="shared" si="4"/>
        <v>MEJORABLE</v>
      </c>
      <c r="U65" s="169">
        <v>30</v>
      </c>
      <c r="V65" s="137"/>
      <c r="W65" s="137" t="s">
        <v>619</v>
      </c>
      <c r="X65" s="149" t="s">
        <v>588</v>
      </c>
      <c r="Y65" s="87"/>
      <c r="Z65" s="87"/>
      <c r="AA65" s="172"/>
      <c r="AB65" s="170" t="s">
        <v>25</v>
      </c>
      <c r="AC65" s="170"/>
      <c r="AD65" s="35" t="s">
        <v>701</v>
      </c>
      <c r="AE65" s="140" t="s">
        <v>0</v>
      </c>
    </row>
    <row r="66" spans="1:31" ht="40.5" x14ac:dyDescent="0.3">
      <c r="A66" s="297"/>
      <c r="B66" s="297"/>
      <c r="C66" s="229"/>
      <c r="D66" s="229"/>
      <c r="E66" s="229"/>
      <c r="F66" s="229"/>
      <c r="G66" s="42" t="s">
        <v>86</v>
      </c>
      <c r="H66" s="42" t="s">
        <v>138</v>
      </c>
      <c r="I66" s="84" t="s">
        <v>137</v>
      </c>
      <c r="J66" s="84" t="s">
        <v>513</v>
      </c>
      <c r="K66" s="84" t="s">
        <v>513</v>
      </c>
      <c r="L66" s="84" t="s">
        <v>509</v>
      </c>
      <c r="M66" s="140">
        <v>2</v>
      </c>
      <c r="N66" s="137">
        <v>2</v>
      </c>
      <c r="O66" s="137">
        <f t="shared" si="5"/>
        <v>4</v>
      </c>
      <c r="P66" s="137" t="str">
        <f t="shared" si="6"/>
        <v>BAJO</v>
      </c>
      <c r="Q66" s="148">
        <v>10</v>
      </c>
      <c r="R66" s="137">
        <f t="shared" si="7"/>
        <v>40</v>
      </c>
      <c r="S66" s="137" t="str">
        <f t="shared" si="8"/>
        <v>III</v>
      </c>
      <c r="T66" s="87" t="str">
        <f t="shared" si="4"/>
        <v>MEJORABLE</v>
      </c>
      <c r="U66" s="167">
        <v>30</v>
      </c>
      <c r="V66" s="137"/>
      <c r="W66" s="137" t="s">
        <v>623</v>
      </c>
      <c r="X66" s="149" t="s">
        <v>588</v>
      </c>
      <c r="Y66" s="170"/>
      <c r="Z66" s="170"/>
      <c r="AA66" s="170"/>
      <c r="AB66" s="170" t="s">
        <v>25</v>
      </c>
      <c r="AC66" s="170"/>
      <c r="AD66" s="35" t="s">
        <v>134</v>
      </c>
      <c r="AE66" s="140" t="s">
        <v>0</v>
      </c>
    </row>
    <row r="67" spans="1:31" ht="69.75" customHeight="1" x14ac:dyDescent="0.3">
      <c r="A67" s="297"/>
      <c r="B67" s="297"/>
      <c r="C67" s="229"/>
      <c r="D67" s="229"/>
      <c r="E67" s="229"/>
      <c r="F67" s="229"/>
      <c r="G67" s="42" t="s">
        <v>133</v>
      </c>
      <c r="H67" s="42" t="s">
        <v>132</v>
      </c>
      <c r="I67" s="84" t="s">
        <v>131</v>
      </c>
      <c r="J67" s="84" t="s">
        <v>508</v>
      </c>
      <c r="K67" s="84" t="s">
        <v>572</v>
      </c>
      <c r="L67" s="84" t="s">
        <v>508</v>
      </c>
      <c r="M67" s="46">
        <v>2</v>
      </c>
      <c r="N67" s="137">
        <v>2</v>
      </c>
      <c r="O67" s="137">
        <f t="shared" si="5"/>
        <v>4</v>
      </c>
      <c r="P67" s="137" t="str">
        <f t="shared" si="6"/>
        <v>BAJO</v>
      </c>
      <c r="Q67" s="148">
        <v>10</v>
      </c>
      <c r="R67" s="137">
        <f t="shared" si="7"/>
        <v>40</v>
      </c>
      <c r="S67" s="137" t="str">
        <f t="shared" si="8"/>
        <v>III</v>
      </c>
      <c r="T67" s="87" t="str">
        <f t="shared" si="4"/>
        <v>MEJORABLE</v>
      </c>
      <c r="U67" s="169">
        <v>30</v>
      </c>
      <c r="V67" s="137"/>
      <c r="W67" s="137" t="s">
        <v>620</v>
      </c>
      <c r="X67" s="149" t="s">
        <v>588</v>
      </c>
      <c r="Y67" s="87"/>
      <c r="Z67" s="87"/>
      <c r="AA67" s="172"/>
      <c r="AB67" s="170" t="s">
        <v>25</v>
      </c>
      <c r="AC67" s="170"/>
      <c r="AD67" s="35" t="s">
        <v>129</v>
      </c>
      <c r="AE67" s="140" t="s">
        <v>0</v>
      </c>
    </row>
    <row r="68" spans="1:31" ht="81" x14ac:dyDescent="0.3">
      <c r="A68" s="297"/>
      <c r="B68" s="297"/>
      <c r="C68" s="229"/>
      <c r="D68" s="229"/>
      <c r="E68" s="229"/>
      <c r="F68" s="229"/>
      <c r="G68" s="50" t="s">
        <v>28</v>
      </c>
      <c r="H68" s="50" t="s">
        <v>27</v>
      </c>
      <c r="I68" s="137" t="s">
        <v>26</v>
      </c>
      <c r="J68" s="137" t="s">
        <v>513</v>
      </c>
      <c r="K68" s="137" t="s">
        <v>565</v>
      </c>
      <c r="L68" s="137" t="s">
        <v>566</v>
      </c>
      <c r="M68" s="46">
        <v>2</v>
      </c>
      <c r="N68" s="140">
        <v>2</v>
      </c>
      <c r="O68" s="137">
        <f t="shared" si="5"/>
        <v>4</v>
      </c>
      <c r="P68" s="137" t="str">
        <f t="shared" si="6"/>
        <v>BAJO</v>
      </c>
      <c r="Q68" s="148">
        <v>25</v>
      </c>
      <c r="R68" s="137">
        <f t="shared" si="7"/>
        <v>100</v>
      </c>
      <c r="S68" s="137" t="str">
        <f t="shared" si="8"/>
        <v>III</v>
      </c>
      <c r="T68" s="87" t="str">
        <f t="shared" si="4"/>
        <v>MEJORABLE</v>
      </c>
      <c r="U68" s="167">
        <v>30</v>
      </c>
      <c r="V68" s="137"/>
      <c r="W68" s="140" t="s">
        <v>592</v>
      </c>
      <c r="X68" s="149" t="s">
        <v>588</v>
      </c>
      <c r="Y68" s="170"/>
      <c r="Z68" s="170"/>
      <c r="AA68" s="170" t="s">
        <v>25</v>
      </c>
      <c r="AB68" s="170" t="s">
        <v>25</v>
      </c>
      <c r="AC68" s="170"/>
      <c r="AD68" s="35" t="s">
        <v>633</v>
      </c>
      <c r="AE68" s="140" t="s">
        <v>0</v>
      </c>
    </row>
    <row r="69" spans="1:31" ht="51" x14ac:dyDescent="0.3">
      <c r="A69" s="297"/>
      <c r="B69" s="297"/>
      <c r="C69" s="229"/>
      <c r="D69" s="229"/>
      <c r="E69" s="229"/>
      <c r="F69" s="229"/>
      <c r="G69" s="42" t="s">
        <v>122</v>
      </c>
      <c r="H69" s="42" t="s">
        <v>121</v>
      </c>
      <c r="I69" s="84" t="s">
        <v>120</v>
      </c>
      <c r="J69" s="84" t="s">
        <v>508</v>
      </c>
      <c r="K69" s="84" t="s">
        <v>574</v>
      </c>
      <c r="L69" s="84" t="s">
        <v>573</v>
      </c>
      <c r="M69" s="140">
        <v>4</v>
      </c>
      <c r="N69" s="140">
        <v>2</v>
      </c>
      <c r="O69" s="137">
        <f t="shared" si="5"/>
        <v>8</v>
      </c>
      <c r="P69" s="137" t="str">
        <f t="shared" si="6"/>
        <v>MEDIO</v>
      </c>
      <c r="Q69" s="148">
        <v>25</v>
      </c>
      <c r="R69" s="137">
        <f t="shared" si="7"/>
        <v>200</v>
      </c>
      <c r="S69" s="137" t="str">
        <f t="shared" si="8"/>
        <v>II</v>
      </c>
      <c r="T69" s="87" t="str">
        <f t="shared" si="4"/>
        <v>ACEPTABLE CON CONTROL ESPECIFICO</v>
      </c>
      <c r="U69" s="169">
        <v>30</v>
      </c>
      <c r="V69" s="137"/>
      <c r="W69" s="140" t="s">
        <v>587</v>
      </c>
      <c r="X69" s="149" t="s">
        <v>588</v>
      </c>
      <c r="Y69" s="170"/>
      <c r="Z69" s="170"/>
      <c r="AA69" s="170"/>
      <c r="AB69" s="170" t="s">
        <v>2</v>
      </c>
      <c r="AC69" s="170"/>
      <c r="AD69" s="140" t="s">
        <v>700</v>
      </c>
      <c r="AE69" s="140" t="s">
        <v>0</v>
      </c>
    </row>
    <row r="70" spans="1:31" ht="54" x14ac:dyDescent="0.3">
      <c r="A70" s="297"/>
      <c r="B70" s="297"/>
      <c r="C70" s="229"/>
      <c r="D70" s="229"/>
      <c r="E70" s="229"/>
      <c r="F70" s="229"/>
      <c r="G70" s="45" t="s">
        <v>116</v>
      </c>
      <c r="H70" s="140" t="s">
        <v>54</v>
      </c>
      <c r="I70" s="140" t="s">
        <v>53</v>
      </c>
      <c r="J70" s="96" t="s">
        <v>513</v>
      </c>
      <c r="K70" s="96" t="s">
        <v>552</v>
      </c>
      <c r="L70" s="96" t="s">
        <v>553</v>
      </c>
      <c r="M70" s="46">
        <v>2</v>
      </c>
      <c r="N70" s="140">
        <v>2</v>
      </c>
      <c r="O70" s="137">
        <f t="shared" si="5"/>
        <v>4</v>
      </c>
      <c r="P70" s="137" t="str">
        <f t="shared" si="6"/>
        <v>BAJO</v>
      </c>
      <c r="Q70" s="148">
        <v>10</v>
      </c>
      <c r="R70" s="137">
        <f t="shared" si="7"/>
        <v>40</v>
      </c>
      <c r="S70" s="137" t="str">
        <f t="shared" si="8"/>
        <v>III</v>
      </c>
      <c r="T70" s="87" t="str">
        <f t="shared" si="4"/>
        <v>MEJORABLE</v>
      </c>
      <c r="U70" s="167">
        <v>30</v>
      </c>
      <c r="V70" s="137"/>
      <c r="W70" s="140" t="s">
        <v>603</v>
      </c>
      <c r="X70" s="149" t="s">
        <v>588</v>
      </c>
      <c r="Y70" s="170"/>
      <c r="Z70" s="170"/>
      <c r="AA70" s="170"/>
      <c r="AB70" s="170" t="s">
        <v>2</v>
      </c>
      <c r="AC70" s="170"/>
      <c r="AD70" s="140" t="s">
        <v>51</v>
      </c>
      <c r="AE70" s="140" t="s">
        <v>0</v>
      </c>
    </row>
    <row r="71" spans="1:31" ht="54" customHeight="1" x14ac:dyDescent="0.3">
      <c r="A71" s="297"/>
      <c r="B71" s="297"/>
      <c r="C71" s="229"/>
      <c r="D71" s="229"/>
      <c r="E71" s="229"/>
      <c r="F71" s="229"/>
      <c r="G71" s="45" t="s">
        <v>115</v>
      </c>
      <c r="H71" s="140" t="s">
        <v>114</v>
      </c>
      <c r="I71" s="140" t="s">
        <v>474</v>
      </c>
      <c r="J71" s="46" t="s">
        <v>508</v>
      </c>
      <c r="K71" s="46" t="s">
        <v>524</v>
      </c>
      <c r="L71" s="46" t="s">
        <v>533</v>
      </c>
      <c r="M71" s="140">
        <v>4</v>
      </c>
      <c r="N71" s="140">
        <v>2</v>
      </c>
      <c r="O71" s="137">
        <f t="shared" si="5"/>
        <v>8</v>
      </c>
      <c r="P71" s="137" t="str">
        <f t="shared" si="6"/>
        <v>MEDIO</v>
      </c>
      <c r="Q71" s="148">
        <v>25</v>
      </c>
      <c r="R71" s="137">
        <f t="shared" si="7"/>
        <v>200</v>
      </c>
      <c r="S71" s="137" t="str">
        <f t="shared" si="8"/>
        <v>II</v>
      </c>
      <c r="T71" s="87" t="str">
        <f t="shared" si="4"/>
        <v>ACEPTABLE CON CONTROL ESPECIFICO</v>
      </c>
      <c r="U71" s="169">
        <v>30</v>
      </c>
      <c r="V71" s="137"/>
      <c r="W71" s="140" t="s">
        <v>603</v>
      </c>
      <c r="X71" s="149" t="s">
        <v>588</v>
      </c>
      <c r="Y71" s="170"/>
      <c r="Z71" s="170"/>
      <c r="AA71" s="170"/>
      <c r="AB71" s="170" t="s">
        <v>2</v>
      </c>
      <c r="AC71" s="170"/>
      <c r="AD71" s="140" t="s">
        <v>699</v>
      </c>
      <c r="AE71" s="140" t="s">
        <v>0</v>
      </c>
    </row>
    <row r="72" spans="1:31" ht="81" customHeight="1" x14ac:dyDescent="0.3">
      <c r="A72" s="297"/>
      <c r="B72" s="297"/>
      <c r="C72" s="229" t="s">
        <v>112</v>
      </c>
      <c r="D72" s="229" t="s">
        <v>551</v>
      </c>
      <c r="E72" s="229"/>
      <c r="F72" s="229" t="s">
        <v>2</v>
      </c>
      <c r="G72" s="140" t="s">
        <v>69</v>
      </c>
      <c r="H72" s="140" t="s">
        <v>110</v>
      </c>
      <c r="I72" s="140" t="s">
        <v>109</v>
      </c>
      <c r="J72" s="46" t="s">
        <v>508</v>
      </c>
      <c r="K72" s="46" t="s">
        <v>508</v>
      </c>
      <c r="L72" s="140" t="s">
        <v>697</v>
      </c>
      <c r="M72" s="46">
        <v>2</v>
      </c>
      <c r="N72" s="140">
        <v>2</v>
      </c>
      <c r="O72" s="137">
        <f t="shared" ref="O72:O87" si="9">+M72*N72</f>
        <v>4</v>
      </c>
      <c r="P72" s="137" t="str">
        <f t="shared" ref="P72:P87" si="10">IF(O72&lt;=4,"BAJO",IF(O72&lt;=8,"MEDIO",IF(O72&lt;=20,"ALTO",IF(O72&lt;=40,"MUY ALTO"))))</f>
        <v>BAJO</v>
      </c>
      <c r="Q72" s="148">
        <v>25</v>
      </c>
      <c r="R72" s="137">
        <f t="shared" ref="R72:R87" si="11">+O72*Q72</f>
        <v>100</v>
      </c>
      <c r="S72" s="137" t="str">
        <f t="shared" ref="S72:S87" si="12">IF(R72&lt;=20,"IV",IF(R72&lt;=120,"III",IF(R72&lt;=500,"II",IF(R72&lt;=4000,"I"))))</f>
        <v>III</v>
      </c>
      <c r="T72" s="87" t="str">
        <f t="shared" ref="T72:T87" si="13">IF(R72&lt;=20,"ACEPTABLE",IF(R72&lt;=120,"MEJORABLE",IF(R72&lt;=500,"ACEPTABLE CON CONTROL ESPECIFICO",IF(R72&lt;=4000,"NO ACEPTABLE"))))</f>
        <v>MEJORABLE</v>
      </c>
      <c r="U72" s="167">
        <v>30</v>
      </c>
      <c r="V72" s="137"/>
      <c r="W72" s="140" t="s">
        <v>608</v>
      </c>
      <c r="X72" s="149" t="s">
        <v>588</v>
      </c>
      <c r="Y72" s="170"/>
      <c r="Z72" s="170"/>
      <c r="AA72" s="170"/>
      <c r="AB72" s="170" t="s">
        <v>2</v>
      </c>
      <c r="AC72" s="170"/>
      <c r="AD72" s="140" t="s">
        <v>696</v>
      </c>
      <c r="AE72" s="140" t="s">
        <v>0</v>
      </c>
    </row>
    <row r="73" spans="1:31" ht="54" x14ac:dyDescent="0.3">
      <c r="A73" s="297"/>
      <c r="B73" s="297"/>
      <c r="C73" s="229"/>
      <c r="D73" s="229"/>
      <c r="E73" s="229"/>
      <c r="F73" s="229"/>
      <c r="G73" s="140" t="s">
        <v>106</v>
      </c>
      <c r="H73" s="140" t="s">
        <v>105</v>
      </c>
      <c r="I73" s="140" t="s">
        <v>104</v>
      </c>
      <c r="J73" s="137" t="s">
        <v>508</v>
      </c>
      <c r="K73" s="96" t="s">
        <v>508</v>
      </c>
      <c r="L73" s="96" t="s">
        <v>695</v>
      </c>
      <c r="M73" s="140">
        <v>4</v>
      </c>
      <c r="N73" s="140">
        <v>2</v>
      </c>
      <c r="O73" s="137">
        <f t="shared" si="9"/>
        <v>8</v>
      </c>
      <c r="P73" s="137" t="str">
        <f t="shared" si="10"/>
        <v>MEDIO</v>
      </c>
      <c r="Q73" s="148">
        <v>25</v>
      </c>
      <c r="R73" s="137">
        <f t="shared" si="11"/>
        <v>200</v>
      </c>
      <c r="S73" s="137" t="str">
        <f t="shared" si="12"/>
        <v>II</v>
      </c>
      <c r="T73" s="87" t="str">
        <f t="shared" si="13"/>
        <v>ACEPTABLE CON CONTROL ESPECIFICO</v>
      </c>
      <c r="U73" s="169">
        <v>30</v>
      </c>
      <c r="V73" s="137"/>
      <c r="W73" s="140" t="s">
        <v>616</v>
      </c>
      <c r="X73" s="149" t="s">
        <v>588</v>
      </c>
      <c r="Y73" s="170"/>
      <c r="Z73" s="170"/>
      <c r="AA73" s="170"/>
      <c r="AB73" s="170" t="s">
        <v>2</v>
      </c>
      <c r="AC73" s="170"/>
      <c r="AD73" s="140" t="s">
        <v>698</v>
      </c>
      <c r="AE73" s="140" t="s">
        <v>0</v>
      </c>
    </row>
    <row r="74" spans="1:31" ht="54" x14ac:dyDescent="0.3">
      <c r="A74" s="297"/>
      <c r="B74" s="297"/>
      <c r="C74" s="229"/>
      <c r="D74" s="229"/>
      <c r="E74" s="229"/>
      <c r="F74" s="229"/>
      <c r="G74" s="140" t="s">
        <v>100</v>
      </c>
      <c r="H74" s="140" t="s">
        <v>99</v>
      </c>
      <c r="I74" s="140" t="s">
        <v>98</v>
      </c>
      <c r="J74" s="46" t="s">
        <v>508</v>
      </c>
      <c r="K74" s="46" t="s">
        <v>524</v>
      </c>
      <c r="L74" s="46" t="s">
        <v>533</v>
      </c>
      <c r="M74" s="46">
        <v>4</v>
      </c>
      <c r="N74" s="140">
        <v>2</v>
      </c>
      <c r="O74" s="137">
        <f t="shared" si="9"/>
        <v>8</v>
      </c>
      <c r="P74" s="137" t="str">
        <f t="shared" si="10"/>
        <v>MEDIO</v>
      </c>
      <c r="Q74" s="148">
        <v>25</v>
      </c>
      <c r="R74" s="137">
        <f t="shared" si="11"/>
        <v>200</v>
      </c>
      <c r="S74" s="137" t="str">
        <f t="shared" si="12"/>
        <v>II</v>
      </c>
      <c r="T74" s="87" t="str">
        <f t="shared" si="13"/>
        <v>ACEPTABLE CON CONTROL ESPECIFICO</v>
      </c>
      <c r="U74" s="167">
        <v>30</v>
      </c>
      <c r="V74" s="137"/>
      <c r="W74" s="140" t="s">
        <v>603</v>
      </c>
      <c r="X74" s="149" t="s">
        <v>588</v>
      </c>
      <c r="Y74" s="170"/>
      <c r="Z74" s="170"/>
      <c r="AA74" s="170"/>
      <c r="AB74" s="170" t="s">
        <v>2</v>
      </c>
      <c r="AC74" s="170"/>
      <c r="AD74" s="140" t="s">
        <v>96</v>
      </c>
      <c r="AE74" s="140" t="s">
        <v>0</v>
      </c>
    </row>
    <row r="75" spans="1:31" ht="81" customHeight="1" x14ac:dyDescent="0.3">
      <c r="A75" s="297"/>
      <c r="B75" s="297"/>
      <c r="C75" s="229"/>
      <c r="D75" s="229"/>
      <c r="E75" s="229"/>
      <c r="F75" s="229"/>
      <c r="G75" s="140" t="s">
        <v>95</v>
      </c>
      <c r="H75" s="140" t="s">
        <v>94</v>
      </c>
      <c r="I75" s="140" t="s">
        <v>93</v>
      </c>
      <c r="J75" s="140" t="s">
        <v>513</v>
      </c>
      <c r="K75" s="140" t="s">
        <v>513</v>
      </c>
      <c r="L75" s="140" t="s">
        <v>577</v>
      </c>
      <c r="M75" s="140">
        <v>2</v>
      </c>
      <c r="N75" s="140">
        <v>2</v>
      </c>
      <c r="O75" s="137">
        <f t="shared" si="9"/>
        <v>4</v>
      </c>
      <c r="P75" s="137" t="str">
        <f t="shared" si="10"/>
        <v>BAJO</v>
      </c>
      <c r="Q75" s="148">
        <v>10</v>
      </c>
      <c r="R75" s="137">
        <f t="shared" si="11"/>
        <v>40</v>
      </c>
      <c r="S75" s="137" t="str">
        <f t="shared" si="12"/>
        <v>III</v>
      </c>
      <c r="T75" s="87" t="str">
        <f t="shared" si="13"/>
        <v>MEJORABLE</v>
      </c>
      <c r="U75" s="169">
        <v>30</v>
      </c>
      <c r="V75" s="137"/>
      <c r="W75" s="140" t="s">
        <v>621</v>
      </c>
      <c r="X75" s="149" t="s">
        <v>588</v>
      </c>
      <c r="Y75" s="170"/>
      <c r="Z75" s="170"/>
      <c r="AA75" s="170"/>
      <c r="AB75" s="170" t="s">
        <v>2</v>
      </c>
      <c r="AC75" s="170"/>
      <c r="AD75" s="140" t="s">
        <v>90</v>
      </c>
      <c r="AE75" s="140" t="s">
        <v>0</v>
      </c>
    </row>
    <row r="76" spans="1:31" ht="54" customHeight="1" x14ac:dyDescent="0.3">
      <c r="A76" s="297"/>
      <c r="B76" s="297"/>
      <c r="C76" s="229"/>
      <c r="D76" s="229"/>
      <c r="E76" s="229"/>
      <c r="F76" s="229"/>
      <c r="G76" s="140" t="s">
        <v>89</v>
      </c>
      <c r="H76" s="140" t="s">
        <v>88</v>
      </c>
      <c r="I76" s="140" t="s">
        <v>53</v>
      </c>
      <c r="J76" s="96" t="s">
        <v>513</v>
      </c>
      <c r="K76" s="96" t="s">
        <v>552</v>
      </c>
      <c r="L76" s="96" t="s">
        <v>553</v>
      </c>
      <c r="M76" s="46">
        <v>2</v>
      </c>
      <c r="N76" s="140">
        <v>2</v>
      </c>
      <c r="O76" s="137">
        <f t="shared" si="9"/>
        <v>4</v>
      </c>
      <c r="P76" s="137" t="str">
        <f t="shared" si="10"/>
        <v>BAJO</v>
      </c>
      <c r="Q76" s="148">
        <v>10</v>
      </c>
      <c r="R76" s="137">
        <f t="shared" si="11"/>
        <v>40</v>
      </c>
      <c r="S76" s="137" t="str">
        <f t="shared" si="12"/>
        <v>III</v>
      </c>
      <c r="T76" s="87" t="str">
        <f t="shared" si="13"/>
        <v>MEJORABLE</v>
      </c>
      <c r="U76" s="167">
        <v>30</v>
      </c>
      <c r="V76" s="137"/>
      <c r="W76" s="140" t="s">
        <v>603</v>
      </c>
      <c r="X76" s="149" t="s">
        <v>588</v>
      </c>
      <c r="Y76" s="170"/>
      <c r="Z76" s="170"/>
      <c r="AA76" s="170"/>
      <c r="AB76" s="170" t="s">
        <v>2</v>
      </c>
      <c r="AC76" s="170"/>
      <c r="AD76" s="140" t="s">
        <v>51</v>
      </c>
      <c r="AE76" s="140" t="s">
        <v>0</v>
      </c>
    </row>
    <row r="77" spans="1:31" ht="54" x14ac:dyDescent="0.3">
      <c r="A77" s="297"/>
      <c r="B77" s="297"/>
      <c r="C77" s="229"/>
      <c r="D77" s="229"/>
      <c r="E77" s="229"/>
      <c r="F77" s="229"/>
      <c r="G77" s="140" t="s">
        <v>86</v>
      </c>
      <c r="H77" s="140" t="s">
        <v>85</v>
      </c>
      <c r="I77" s="140" t="s">
        <v>84</v>
      </c>
      <c r="J77" s="140" t="s">
        <v>513</v>
      </c>
      <c r="K77" s="140" t="s">
        <v>508</v>
      </c>
      <c r="L77" s="140" t="s">
        <v>509</v>
      </c>
      <c r="M77" s="140">
        <v>2</v>
      </c>
      <c r="N77" s="140">
        <v>2</v>
      </c>
      <c r="O77" s="137">
        <f t="shared" si="9"/>
        <v>4</v>
      </c>
      <c r="P77" s="137" t="str">
        <f t="shared" si="10"/>
        <v>BAJO</v>
      </c>
      <c r="Q77" s="148">
        <v>10</v>
      </c>
      <c r="R77" s="137">
        <f t="shared" si="11"/>
        <v>40</v>
      </c>
      <c r="S77" s="137" t="str">
        <f t="shared" si="12"/>
        <v>III</v>
      </c>
      <c r="T77" s="87" t="str">
        <f t="shared" si="13"/>
        <v>MEJORABLE</v>
      </c>
      <c r="U77" s="169">
        <v>30</v>
      </c>
      <c r="V77" s="137"/>
      <c r="W77" s="137" t="s">
        <v>623</v>
      </c>
      <c r="X77" s="149" t="s">
        <v>588</v>
      </c>
      <c r="Y77" s="170"/>
      <c r="Z77" s="170"/>
      <c r="AA77" s="170"/>
      <c r="AB77" s="170" t="s">
        <v>2</v>
      </c>
      <c r="AC77" s="170"/>
      <c r="AD77" s="140" t="s">
        <v>81</v>
      </c>
      <c r="AE77" s="140" t="s">
        <v>0</v>
      </c>
    </row>
    <row r="78" spans="1:31" ht="67.5" customHeight="1" x14ac:dyDescent="0.3">
      <c r="A78" s="297"/>
      <c r="B78" s="297"/>
      <c r="C78" s="229"/>
      <c r="D78" s="229"/>
      <c r="E78" s="229"/>
      <c r="F78" s="229"/>
      <c r="G78" s="229" t="s">
        <v>23</v>
      </c>
      <c r="H78" s="140" t="s">
        <v>80</v>
      </c>
      <c r="I78" s="140" t="s">
        <v>79</v>
      </c>
      <c r="J78" s="96" t="s">
        <v>513</v>
      </c>
      <c r="K78" s="140" t="s">
        <v>77</v>
      </c>
      <c r="L78" s="96" t="s">
        <v>513</v>
      </c>
      <c r="M78" s="46">
        <v>2</v>
      </c>
      <c r="N78" s="140">
        <v>4</v>
      </c>
      <c r="O78" s="137">
        <f t="shared" si="9"/>
        <v>8</v>
      </c>
      <c r="P78" s="137" t="str">
        <f t="shared" si="10"/>
        <v>MEDIO</v>
      </c>
      <c r="Q78" s="148">
        <v>60</v>
      </c>
      <c r="R78" s="137">
        <f t="shared" si="11"/>
        <v>480</v>
      </c>
      <c r="S78" s="137" t="str">
        <f t="shared" si="12"/>
        <v>II</v>
      </c>
      <c r="T78" s="87" t="str">
        <f t="shared" si="13"/>
        <v>ACEPTABLE CON CONTROL ESPECIFICO</v>
      </c>
      <c r="U78" s="167">
        <v>30</v>
      </c>
      <c r="V78" s="137"/>
      <c r="W78" s="140" t="s">
        <v>598</v>
      </c>
      <c r="X78" s="149" t="s">
        <v>588</v>
      </c>
      <c r="Y78" s="170"/>
      <c r="Z78" s="170"/>
      <c r="AA78" s="170"/>
      <c r="AB78" s="170" t="s">
        <v>2</v>
      </c>
      <c r="AC78" s="170"/>
      <c r="AD78" s="140" t="s">
        <v>77</v>
      </c>
      <c r="AE78" s="140" t="s">
        <v>0</v>
      </c>
    </row>
    <row r="79" spans="1:31" ht="51" x14ac:dyDescent="0.3">
      <c r="A79" s="297"/>
      <c r="B79" s="297"/>
      <c r="C79" s="229"/>
      <c r="D79" s="229"/>
      <c r="E79" s="229"/>
      <c r="F79" s="229"/>
      <c r="G79" s="229"/>
      <c r="H79" s="140" t="s">
        <v>76</v>
      </c>
      <c r="I79" s="140" t="s">
        <v>75</v>
      </c>
      <c r="J79" s="96" t="s">
        <v>513</v>
      </c>
      <c r="K79" s="96" t="s">
        <v>513</v>
      </c>
      <c r="L79" s="140" t="s">
        <v>72</v>
      </c>
      <c r="M79" s="140">
        <v>4</v>
      </c>
      <c r="N79" s="140">
        <v>2</v>
      </c>
      <c r="O79" s="137">
        <f t="shared" si="9"/>
        <v>8</v>
      </c>
      <c r="P79" s="137" t="str">
        <f t="shared" si="10"/>
        <v>MEDIO</v>
      </c>
      <c r="Q79" s="148">
        <v>25</v>
      </c>
      <c r="R79" s="137">
        <f t="shared" si="11"/>
        <v>200</v>
      </c>
      <c r="S79" s="137" t="str">
        <f t="shared" si="12"/>
        <v>II</v>
      </c>
      <c r="T79" s="87" t="str">
        <f t="shared" si="13"/>
        <v>ACEPTABLE CON CONTROL ESPECIFICO</v>
      </c>
      <c r="U79" s="169">
        <v>30</v>
      </c>
      <c r="V79" s="137"/>
      <c r="W79" s="140" t="s">
        <v>602</v>
      </c>
      <c r="X79" s="149" t="s">
        <v>588</v>
      </c>
      <c r="Y79" s="170"/>
      <c r="Z79" s="170"/>
      <c r="AA79" s="170"/>
      <c r="AB79" s="170" t="s">
        <v>2</v>
      </c>
      <c r="AC79" s="170"/>
      <c r="AD79" s="140" t="s">
        <v>8</v>
      </c>
      <c r="AE79" s="140" t="s">
        <v>0</v>
      </c>
    </row>
    <row r="80" spans="1:31" ht="81" x14ac:dyDescent="0.3">
      <c r="A80" s="297"/>
      <c r="B80" s="297"/>
      <c r="C80" s="229"/>
      <c r="D80" s="229"/>
      <c r="E80" s="229"/>
      <c r="F80" s="229"/>
      <c r="G80" s="229"/>
      <c r="H80" s="140" t="s">
        <v>74</v>
      </c>
      <c r="I80" s="140" t="s">
        <v>73</v>
      </c>
      <c r="J80" s="96" t="s">
        <v>513</v>
      </c>
      <c r="K80" s="96" t="s">
        <v>513</v>
      </c>
      <c r="L80" s="140" t="s">
        <v>72</v>
      </c>
      <c r="M80" s="46">
        <v>4</v>
      </c>
      <c r="N80" s="140">
        <v>2</v>
      </c>
      <c r="O80" s="137">
        <f t="shared" si="9"/>
        <v>8</v>
      </c>
      <c r="P80" s="137" t="str">
        <f t="shared" si="10"/>
        <v>MEDIO</v>
      </c>
      <c r="Q80" s="148">
        <v>25</v>
      </c>
      <c r="R80" s="137">
        <f t="shared" si="11"/>
        <v>200</v>
      </c>
      <c r="S80" s="137" t="str">
        <f t="shared" si="12"/>
        <v>II</v>
      </c>
      <c r="T80" s="87" t="str">
        <f t="shared" si="13"/>
        <v>ACEPTABLE CON CONTROL ESPECIFICO</v>
      </c>
      <c r="U80" s="167">
        <v>30</v>
      </c>
      <c r="V80" s="137"/>
      <c r="W80" s="140" t="s">
        <v>587</v>
      </c>
      <c r="X80" s="149" t="s">
        <v>588</v>
      </c>
      <c r="Y80" s="170"/>
      <c r="Z80" s="170"/>
      <c r="AA80" s="170"/>
      <c r="AB80" s="170" t="s">
        <v>2</v>
      </c>
      <c r="AC80" s="170"/>
      <c r="AD80" s="140" t="s">
        <v>71</v>
      </c>
      <c r="AE80" s="140" t="s">
        <v>0</v>
      </c>
    </row>
    <row r="81" spans="1:31" ht="67.5" x14ac:dyDescent="0.3">
      <c r="A81" s="297"/>
      <c r="B81" s="297"/>
      <c r="C81" s="229" t="s">
        <v>70</v>
      </c>
      <c r="D81" s="229" t="s">
        <v>579</v>
      </c>
      <c r="E81" s="229"/>
      <c r="F81" s="229" t="s">
        <v>2</v>
      </c>
      <c r="G81" s="99" t="s">
        <v>69</v>
      </c>
      <c r="H81" s="140" t="s">
        <v>65</v>
      </c>
      <c r="I81" s="140" t="s">
        <v>64</v>
      </c>
      <c r="J81" s="140" t="s">
        <v>508</v>
      </c>
      <c r="K81" s="140" t="s">
        <v>62</v>
      </c>
      <c r="L81" s="140" t="s">
        <v>508</v>
      </c>
      <c r="M81" s="46">
        <v>2</v>
      </c>
      <c r="N81" s="152">
        <v>2</v>
      </c>
      <c r="O81" s="137">
        <f t="shared" si="9"/>
        <v>4</v>
      </c>
      <c r="P81" s="137" t="str">
        <f t="shared" si="10"/>
        <v>BAJO</v>
      </c>
      <c r="Q81" s="148">
        <v>10</v>
      </c>
      <c r="R81" s="137">
        <f t="shared" si="11"/>
        <v>40</v>
      </c>
      <c r="S81" s="137" t="str">
        <f t="shared" si="12"/>
        <v>III</v>
      </c>
      <c r="T81" s="87" t="str">
        <f t="shared" si="13"/>
        <v>MEJORABLE</v>
      </c>
      <c r="U81" s="169">
        <v>30</v>
      </c>
      <c r="V81" s="137"/>
      <c r="W81" s="140" t="s">
        <v>608</v>
      </c>
      <c r="X81" s="149" t="s">
        <v>588</v>
      </c>
      <c r="Y81" s="170"/>
      <c r="Z81" s="170"/>
      <c r="AA81" s="170" t="s">
        <v>2</v>
      </c>
      <c r="AB81" s="170" t="s">
        <v>2</v>
      </c>
      <c r="AC81" s="170"/>
      <c r="AD81" s="140" t="s">
        <v>62</v>
      </c>
      <c r="AE81" s="140" t="s">
        <v>0</v>
      </c>
    </row>
    <row r="82" spans="1:31" ht="67.5" customHeight="1" x14ac:dyDescent="0.3">
      <c r="A82" s="297"/>
      <c r="B82" s="297"/>
      <c r="C82" s="229"/>
      <c r="D82" s="229"/>
      <c r="E82" s="229"/>
      <c r="F82" s="229"/>
      <c r="G82" s="229" t="s">
        <v>23</v>
      </c>
      <c r="H82" s="140" t="s">
        <v>22</v>
      </c>
      <c r="I82" s="140" t="s">
        <v>21</v>
      </c>
      <c r="J82" s="137" t="s">
        <v>513</v>
      </c>
      <c r="K82" s="137" t="s">
        <v>565</v>
      </c>
      <c r="L82" s="137" t="s">
        <v>566</v>
      </c>
      <c r="M82" s="140">
        <v>2</v>
      </c>
      <c r="N82" s="140">
        <v>1</v>
      </c>
      <c r="O82" s="137">
        <f t="shared" si="9"/>
        <v>2</v>
      </c>
      <c r="P82" s="137" t="str">
        <f t="shared" si="10"/>
        <v>BAJO</v>
      </c>
      <c r="Q82" s="148">
        <v>10</v>
      </c>
      <c r="R82" s="137">
        <f t="shared" si="11"/>
        <v>20</v>
      </c>
      <c r="S82" s="137" t="str">
        <f t="shared" si="12"/>
        <v>IV</v>
      </c>
      <c r="T82" s="87" t="str">
        <f t="shared" si="13"/>
        <v>ACEPTABLE</v>
      </c>
      <c r="U82" s="167">
        <v>30</v>
      </c>
      <c r="V82" s="137"/>
      <c r="W82" s="140" t="s">
        <v>592</v>
      </c>
      <c r="X82" s="149" t="s">
        <v>588</v>
      </c>
      <c r="Y82" s="170"/>
      <c r="Z82" s="170"/>
      <c r="AA82" s="170" t="s">
        <v>2</v>
      </c>
      <c r="AB82" s="170" t="s">
        <v>2</v>
      </c>
      <c r="AC82" s="170"/>
      <c r="AD82" s="140" t="s">
        <v>634</v>
      </c>
      <c r="AE82" s="140" t="s">
        <v>0</v>
      </c>
    </row>
    <row r="83" spans="1:31" ht="81" customHeight="1" x14ac:dyDescent="0.3">
      <c r="A83" s="297"/>
      <c r="B83" s="297"/>
      <c r="C83" s="229"/>
      <c r="D83" s="229"/>
      <c r="E83" s="229"/>
      <c r="F83" s="229"/>
      <c r="G83" s="229"/>
      <c r="H83" s="140" t="s">
        <v>14</v>
      </c>
      <c r="I83" s="140" t="s">
        <v>13</v>
      </c>
      <c r="J83" s="140" t="s">
        <v>508</v>
      </c>
      <c r="K83" s="140" t="s">
        <v>591</v>
      </c>
      <c r="L83" s="140" t="s">
        <v>56</v>
      </c>
      <c r="M83" s="140">
        <v>4</v>
      </c>
      <c r="N83" s="140">
        <v>2</v>
      </c>
      <c r="O83" s="137">
        <f t="shared" si="9"/>
        <v>8</v>
      </c>
      <c r="P83" s="137" t="str">
        <f t="shared" si="10"/>
        <v>MEDIO</v>
      </c>
      <c r="Q83" s="148">
        <v>25</v>
      </c>
      <c r="R83" s="137">
        <f t="shared" si="11"/>
        <v>200</v>
      </c>
      <c r="S83" s="137" t="str">
        <f t="shared" si="12"/>
        <v>II</v>
      </c>
      <c r="T83" s="87" t="str">
        <f t="shared" si="13"/>
        <v>ACEPTABLE CON CONTROL ESPECIFICO</v>
      </c>
      <c r="U83" s="169">
        <v>30</v>
      </c>
      <c r="V83" s="137"/>
      <c r="W83" s="140" t="s">
        <v>587</v>
      </c>
      <c r="X83" s="149" t="s">
        <v>588</v>
      </c>
      <c r="Y83" s="170"/>
      <c r="Z83" s="170"/>
      <c r="AA83" s="170"/>
      <c r="AB83" s="170" t="s">
        <v>2</v>
      </c>
      <c r="AC83" s="170"/>
      <c r="AD83" s="140" t="s">
        <v>56</v>
      </c>
      <c r="AE83" s="140" t="s">
        <v>0</v>
      </c>
    </row>
    <row r="84" spans="1:31" ht="67.5" x14ac:dyDescent="0.3">
      <c r="A84" s="297"/>
      <c r="B84" s="297"/>
      <c r="C84" s="229"/>
      <c r="D84" s="229"/>
      <c r="E84" s="229"/>
      <c r="F84" s="229"/>
      <c r="G84" s="229"/>
      <c r="H84" s="140" t="s">
        <v>12</v>
      </c>
      <c r="I84" s="140" t="s">
        <v>11</v>
      </c>
      <c r="J84" s="140" t="s">
        <v>508</v>
      </c>
      <c r="K84" s="140" t="s">
        <v>508</v>
      </c>
      <c r="L84" s="140" t="s">
        <v>56</v>
      </c>
      <c r="M84" s="46">
        <v>2</v>
      </c>
      <c r="N84" s="140">
        <v>2</v>
      </c>
      <c r="O84" s="137">
        <f t="shared" si="9"/>
        <v>4</v>
      </c>
      <c r="P84" s="137" t="str">
        <f t="shared" si="10"/>
        <v>BAJO</v>
      </c>
      <c r="Q84" s="148">
        <v>10</v>
      </c>
      <c r="R84" s="137">
        <f t="shared" si="11"/>
        <v>40</v>
      </c>
      <c r="S84" s="137" t="str">
        <f t="shared" si="12"/>
        <v>III</v>
      </c>
      <c r="T84" s="87" t="str">
        <f t="shared" si="13"/>
        <v>MEJORABLE</v>
      </c>
      <c r="U84" s="167">
        <v>30</v>
      </c>
      <c r="V84" s="137"/>
      <c r="W84" s="140" t="s">
        <v>602</v>
      </c>
      <c r="X84" s="149" t="s">
        <v>588</v>
      </c>
      <c r="Y84" s="170"/>
      <c r="Z84" s="170"/>
      <c r="AA84" s="170"/>
      <c r="AB84" s="170" t="s">
        <v>2</v>
      </c>
      <c r="AC84" s="170"/>
      <c r="AD84" s="140" t="s">
        <v>56</v>
      </c>
      <c r="AE84" s="140" t="s">
        <v>0</v>
      </c>
    </row>
    <row r="85" spans="1:31" ht="54" x14ac:dyDescent="0.3">
      <c r="A85" s="297"/>
      <c r="B85" s="297"/>
      <c r="C85" s="229"/>
      <c r="D85" s="229"/>
      <c r="E85" s="229"/>
      <c r="F85" s="229"/>
      <c r="G85" s="140" t="s">
        <v>55</v>
      </c>
      <c r="H85" s="140" t="s">
        <v>54</v>
      </c>
      <c r="I85" s="140" t="s">
        <v>53</v>
      </c>
      <c r="J85" s="96" t="s">
        <v>513</v>
      </c>
      <c r="K85" s="96" t="s">
        <v>552</v>
      </c>
      <c r="L85" s="96" t="s">
        <v>553</v>
      </c>
      <c r="M85" s="140">
        <v>2</v>
      </c>
      <c r="N85" s="140">
        <v>2</v>
      </c>
      <c r="O85" s="137">
        <f t="shared" si="9"/>
        <v>4</v>
      </c>
      <c r="P85" s="137" t="str">
        <f t="shared" si="10"/>
        <v>BAJO</v>
      </c>
      <c r="Q85" s="148">
        <v>10</v>
      </c>
      <c r="R85" s="137">
        <f t="shared" si="11"/>
        <v>40</v>
      </c>
      <c r="S85" s="137" t="str">
        <f t="shared" si="12"/>
        <v>III</v>
      </c>
      <c r="T85" s="87" t="str">
        <f t="shared" si="13"/>
        <v>MEJORABLE</v>
      </c>
      <c r="U85" s="169">
        <v>30</v>
      </c>
      <c r="V85" s="137"/>
      <c r="W85" s="140" t="s">
        <v>603</v>
      </c>
      <c r="X85" s="149" t="s">
        <v>588</v>
      </c>
      <c r="Y85" s="170"/>
      <c r="Z85" s="170"/>
      <c r="AA85" s="170"/>
      <c r="AB85" s="170" t="s">
        <v>2</v>
      </c>
      <c r="AC85" s="170"/>
      <c r="AD85" s="140" t="s">
        <v>355</v>
      </c>
      <c r="AE85" s="140" t="s">
        <v>0</v>
      </c>
    </row>
    <row r="86" spans="1:31" ht="54" x14ac:dyDescent="0.3">
      <c r="A86" s="297"/>
      <c r="B86" s="297"/>
      <c r="C86" s="229"/>
      <c r="D86" s="229"/>
      <c r="E86" s="229"/>
      <c r="F86" s="229"/>
      <c r="G86" s="140" t="s">
        <v>7</v>
      </c>
      <c r="H86" s="140" t="s">
        <v>6</v>
      </c>
      <c r="I86" s="140" t="s">
        <v>5</v>
      </c>
      <c r="J86" s="46" t="s">
        <v>508</v>
      </c>
      <c r="K86" s="46" t="s">
        <v>524</v>
      </c>
      <c r="L86" s="46" t="s">
        <v>533</v>
      </c>
      <c r="M86" s="46">
        <v>4</v>
      </c>
      <c r="N86" s="140">
        <v>2</v>
      </c>
      <c r="O86" s="137">
        <f t="shared" si="9"/>
        <v>8</v>
      </c>
      <c r="P86" s="137" t="str">
        <f t="shared" si="10"/>
        <v>MEDIO</v>
      </c>
      <c r="Q86" s="148">
        <v>25</v>
      </c>
      <c r="R86" s="137">
        <f t="shared" si="11"/>
        <v>200</v>
      </c>
      <c r="S86" s="137" t="str">
        <f t="shared" si="12"/>
        <v>II</v>
      </c>
      <c r="T86" s="87" t="str">
        <f t="shared" si="13"/>
        <v>ACEPTABLE CON CONTROL ESPECIFICO</v>
      </c>
      <c r="U86" s="167">
        <v>30</v>
      </c>
      <c r="V86" s="137"/>
      <c r="W86" s="140" t="s">
        <v>598</v>
      </c>
      <c r="X86" s="149" t="s">
        <v>588</v>
      </c>
      <c r="Y86" s="170"/>
      <c r="Z86" s="170"/>
      <c r="AA86" s="170"/>
      <c r="AB86" s="170" t="s">
        <v>2</v>
      </c>
      <c r="AC86" s="170"/>
      <c r="AD86" s="140" t="s">
        <v>50</v>
      </c>
      <c r="AE86" s="140" t="s">
        <v>0</v>
      </c>
    </row>
    <row r="87" spans="1:31" ht="54.75" customHeight="1" x14ac:dyDescent="0.3">
      <c r="A87" s="297"/>
      <c r="B87" s="297"/>
      <c r="C87" s="229"/>
      <c r="D87" s="229"/>
      <c r="E87" s="229"/>
      <c r="F87" s="229"/>
      <c r="G87" s="140" t="s">
        <v>41</v>
      </c>
      <c r="H87" s="140" t="s">
        <v>40</v>
      </c>
      <c r="I87" s="140" t="s">
        <v>39</v>
      </c>
      <c r="J87" s="140" t="s">
        <v>508</v>
      </c>
      <c r="K87" s="140" t="s">
        <v>590</v>
      </c>
      <c r="L87" s="140" t="s">
        <v>635</v>
      </c>
      <c r="M87" s="140">
        <v>2</v>
      </c>
      <c r="N87" s="140">
        <v>2</v>
      </c>
      <c r="O87" s="137">
        <f t="shared" si="9"/>
        <v>4</v>
      </c>
      <c r="P87" s="137" t="str">
        <f t="shared" si="10"/>
        <v>BAJO</v>
      </c>
      <c r="Q87" s="148">
        <v>25</v>
      </c>
      <c r="R87" s="137">
        <f t="shared" si="11"/>
        <v>100</v>
      </c>
      <c r="S87" s="137" t="str">
        <f t="shared" si="12"/>
        <v>III</v>
      </c>
      <c r="T87" s="87" t="str">
        <f t="shared" si="13"/>
        <v>MEJORABLE</v>
      </c>
      <c r="U87" s="169">
        <v>30</v>
      </c>
      <c r="V87" s="137"/>
      <c r="W87" s="140" t="s">
        <v>607</v>
      </c>
      <c r="X87" s="149" t="s">
        <v>588</v>
      </c>
      <c r="Y87" s="170"/>
      <c r="Z87" s="170"/>
      <c r="AA87" s="170"/>
      <c r="AB87" s="170" t="s">
        <v>2</v>
      </c>
      <c r="AC87" s="170"/>
      <c r="AD87" s="140" t="s">
        <v>38</v>
      </c>
      <c r="AE87" s="140" t="s">
        <v>0</v>
      </c>
    </row>
    <row r="88" spans="1:31" ht="12" customHeight="1" x14ac:dyDescent="0.3">
      <c r="A88" s="154"/>
      <c r="B88" s="154"/>
      <c r="C88" s="155"/>
      <c r="D88" s="155"/>
      <c r="E88" s="155"/>
      <c r="F88" s="155"/>
      <c r="G88" s="155"/>
      <c r="H88" s="160"/>
      <c r="I88" s="160"/>
      <c r="J88" s="155"/>
      <c r="K88" s="155"/>
      <c r="L88" s="155"/>
      <c r="M88" s="155"/>
      <c r="N88" s="155"/>
      <c r="O88" s="156"/>
      <c r="P88" s="156"/>
      <c r="Q88" s="157"/>
      <c r="R88" s="156"/>
      <c r="S88" s="156"/>
      <c r="T88" s="158"/>
      <c r="U88" s="156"/>
      <c r="V88" s="156"/>
      <c r="W88" s="155"/>
      <c r="X88" s="159"/>
      <c r="Y88" s="155"/>
      <c r="Z88" s="155"/>
      <c r="AA88" s="155"/>
      <c r="AB88" s="155"/>
      <c r="AC88" s="155"/>
      <c r="AD88" s="155"/>
      <c r="AE88" s="155"/>
    </row>
    <row r="89" spans="1:31" ht="27" customHeight="1" x14ac:dyDescent="0.3">
      <c r="A89" s="161" t="s">
        <v>675</v>
      </c>
      <c r="B89" s="294" t="s">
        <v>674</v>
      </c>
      <c r="C89" s="294"/>
      <c r="D89" s="155"/>
      <c r="E89" s="155"/>
      <c r="F89" s="155"/>
      <c r="G89" s="155"/>
      <c r="H89" s="163"/>
      <c r="I89" s="163"/>
      <c r="J89" s="155"/>
      <c r="K89" s="155"/>
      <c r="L89" s="155"/>
      <c r="M89" s="155"/>
      <c r="N89" s="155"/>
      <c r="O89" s="156"/>
      <c r="P89" s="156"/>
      <c r="Q89" s="157"/>
      <c r="R89" s="156"/>
      <c r="S89" s="156"/>
      <c r="T89" s="158"/>
      <c r="U89" s="156"/>
      <c r="V89" s="156"/>
      <c r="W89" s="155"/>
      <c r="X89" s="159"/>
      <c r="Y89" s="155"/>
      <c r="Z89" s="155"/>
      <c r="AA89" s="155"/>
      <c r="AB89" s="155"/>
      <c r="AC89" s="155"/>
      <c r="AD89" s="155"/>
      <c r="AE89" s="155"/>
    </row>
    <row r="90" spans="1:31" ht="27" customHeight="1" x14ac:dyDescent="0.3">
      <c r="A90" s="162">
        <v>44348</v>
      </c>
      <c r="B90" s="229" t="s">
        <v>678</v>
      </c>
      <c r="C90" s="229"/>
      <c r="D90" s="155"/>
      <c r="E90" s="155"/>
      <c r="F90" s="155"/>
      <c r="G90" s="155"/>
      <c r="H90" s="164"/>
      <c r="I90" s="165"/>
      <c r="J90" s="155"/>
      <c r="K90" s="155"/>
      <c r="L90" s="155"/>
      <c r="M90" s="155"/>
      <c r="N90" s="155"/>
      <c r="O90" s="156"/>
      <c r="P90" s="156"/>
      <c r="Q90" s="157"/>
      <c r="R90" s="156"/>
      <c r="S90" s="156"/>
      <c r="T90" s="158"/>
      <c r="U90" s="156"/>
      <c r="V90" s="156"/>
      <c r="W90" s="155"/>
      <c r="X90" s="159"/>
      <c r="Y90" s="155"/>
      <c r="Z90" s="155"/>
      <c r="AA90" s="155"/>
      <c r="AB90" s="155"/>
      <c r="AC90" s="155"/>
      <c r="AD90" s="155"/>
      <c r="AE90" s="155"/>
    </row>
    <row r="91" spans="1:31" ht="24.75" customHeight="1" x14ac:dyDescent="0.3">
      <c r="A91" s="162">
        <v>44531</v>
      </c>
      <c r="B91" s="229" t="s">
        <v>677</v>
      </c>
      <c r="C91" s="229"/>
      <c r="D91" s="155"/>
      <c r="E91" s="155"/>
      <c r="F91" s="155"/>
      <c r="G91" s="155"/>
      <c r="H91" s="164"/>
      <c r="I91" s="165"/>
      <c r="J91" s="155"/>
      <c r="K91" s="155"/>
      <c r="L91" s="155"/>
      <c r="M91" s="155"/>
      <c r="N91" s="155"/>
      <c r="O91" s="156"/>
      <c r="P91" s="156"/>
      <c r="Q91" s="157"/>
      <c r="R91" s="156"/>
      <c r="S91" s="156"/>
      <c r="T91" s="158"/>
      <c r="U91" s="156"/>
      <c r="V91" s="156"/>
      <c r="W91" s="155"/>
      <c r="X91" s="159"/>
      <c r="Y91" s="155"/>
      <c r="Z91" s="155"/>
      <c r="AA91" s="155"/>
      <c r="AB91" s="155"/>
      <c r="AC91" s="155"/>
      <c r="AD91" s="155"/>
      <c r="AE91" s="155"/>
    </row>
    <row r="92" spans="1:31" ht="27.75" customHeight="1" x14ac:dyDescent="0.3">
      <c r="A92" s="166">
        <v>44743</v>
      </c>
      <c r="B92" s="292" t="s">
        <v>685</v>
      </c>
      <c r="C92" s="293"/>
    </row>
  </sheetData>
  <mergeCells count="106">
    <mergeCell ref="C1:AC1"/>
    <mergeCell ref="A2:A4"/>
    <mergeCell ref="B2:B4"/>
    <mergeCell ref="C2:C4"/>
    <mergeCell ref="D2:D4"/>
    <mergeCell ref="E2:F2"/>
    <mergeCell ref="G2:H2"/>
    <mergeCell ref="I2:I4"/>
    <mergeCell ref="J2:L2"/>
    <mergeCell ref="M2:S2"/>
    <mergeCell ref="U2:X2"/>
    <mergeCell ref="Y2:AC2"/>
    <mergeCell ref="W3:W4"/>
    <mergeCell ref="X3:X4"/>
    <mergeCell ref="L3:L4"/>
    <mergeCell ref="AD2:AD4"/>
    <mergeCell ref="AE2:AE4"/>
    <mergeCell ref="E3:E4"/>
    <mergeCell ref="F3:F4"/>
    <mergeCell ref="G3:G4"/>
    <mergeCell ref="H3:H4"/>
    <mergeCell ref="J3:J4"/>
    <mergeCell ref="K3:K4"/>
    <mergeCell ref="Z3:Z4"/>
    <mergeCell ref="AA3:AA4"/>
    <mergeCell ref="AB3:AB4"/>
    <mergeCell ref="AC3:AC4"/>
    <mergeCell ref="R3:R4"/>
    <mergeCell ref="S3:S4"/>
    <mergeCell ref="T3:T4"/>
    <mergeCell ref="U3:V3"/>
    <mergeCell ref="A5:A87"/>
    <mergeCell ref="B5:B87"/>
    <mergeCell ref="C7:C13"/>
    <mergeCell ref="D7:D13"/>
    <mergeCell ref="E7:E13"/>
    <mergeCell ref="C16:C21"/>
    <mergeCell ref="D16:D21"/>
    <mergeCell ref="E16:E21"/>
    <mergeCell ref="C14:C15"/>
    <mergeCell ref="D14:D15"/>
    <mergeCell ref="E14:E15"/>
    <mergeCell ref="C22:C23"/>
    <mergeCell ref="D22:D23"/>
    <mergeCell ref="E22:E23"/>
    <mergeCell ref="C26:C29"/>
    <mergeCell ref="D26:D29"/>
    <mergeCell ref="C5:C6"/>
    <mergeCell ref="D5:D6"/>
    <mergeCell ref="E5:E6"/>
    <mergeCell ref="C33:C34"/>
    <mergeCell ref="D33:D34"/>
    <mergeCell ref="E33:E34"/>
    <mergeCell ref="C58:C71"/>
    <mergeCell ref="D58:D71"/>
    <mergeCell ref="F22:F23"/>
    <mergeCell ref="C24:C25"/>
    <mergeCell ref="D24:D25"/>
    <mergeCell ref="E24:E25"/>
    <mergeCell ref="F24:F25"/>
    <mergeCell ref="F16:F21"/>
    <mergeCell ref="Y3:Y4"/>
    <mergeCell ref="M3:M4"/>
    <mergeCell ref="N3:N4"/>
    <mergeCell ref="O3:O4"/>
    <mergeCell ref="P3:P4"/>
    <mergeCell ref="Q3:Q4"/>
    <mergeCell ref="F7:F13"/>
    <mergeCell ref="F14:F15"/>
    <mergeCell ref="G5:G6"/>
    <mergeCell ref="F5:F6"/>
    <mergeCell ref="F33:F34"/>
    <mergeCell ref="C35:C36"/>
    <mergeCell ref="D35:D36"/>
    <mergeCell ref="E35:E36"/>
    <mergeCell ref="F35:F36"/>
    <mergeCell ref="E26:E29"/>
    <mergeCell ref="F26:F29"/>
    <mergeCell ref="C30:C32"/>
    <mergeCell ref="D30:D32"/>
    <mergeCell ref="E30:E32"/>
    <mergeCell ref="F30:F32"/>
    <mergeCell ref="E58:E71"/>
    <mergeCell ref="F58:F71"/>
    <mergeCell ref="C72:C80"/>
    <mergeCell ref="D72:D80"/>
    <mergeCell ref="E72:E80"/>
    <mergeCell ref="F72:F80"/>
    <mergeCell ref="C38:C46"/>
    <mergeCell ref="D38:D46"/>
    <mergeCell ref="E38:E46"/>
    <mergeCell ref="F38:F46"/>
    <mergeCell ref="C47:C57"/>
    <mergeCell ref="D47:D57"/>
    <mergeCell ref="E47:E57"/>
    <mergeCell ref="F47:F57"/>
    <mergeCell ref="B92:C92"/>
    <mergeCell ref="B89:C89"/>
    <mergeCell ref="B90:C90"/>
    <mergeCell ref="B91:C91"/>
    <mergeCell ref="G78:G80"/>
    <mergeCell ref="C81:C87"/>
    <mergeCell ref="D81:D87"/>
    <mergeCell ref="E81:E87"/>
    <mergeCell ref="F81:F87"/>
    <mergeCell ref="G82:G84"/>
  </mergeCells>
  <conditionalFormatting sqref="Y2 Y3:AC3 Y54:AC54 Y81:AC91 Y5:AC13">
    <cfRule type="cellIs" dxfId="515" priority="92" operator="equal">
      <formula>"BAJO"</formula>
    </cfRule>
    <cfRule type="cellIs" dxfId="514" priority="93" operator="equal">
      <formula>"MEDIO"</formula>
    </cfRule>
    <cfRule type="cellIs" dxfId="513" priority="94" operator="equal">
      <formula>"ALTO"</formula>
    </cfRule>
  </conditionalFormatting>
  <conditionalFormatting sqref="AD2:AE6">
    <cfRule type="cellIs" dxfId="512" priority="89" operator="equal">
      <formula>"BAJO"</formula>
    </cfRule>
    <cfRule type="cellIs" dxfId="511" priority="90" operator="equal">
      <formula>"MEDIO"</formula>
    </cfRule>
    <cfRule type="cellIs" dxfId="510" priority="91" operator="equal">
      <formula>"ALTO"</formula>
    </cfRule>
  </conditionalFormatting>
  <conditionalFormatting sqref="Y47:AC47 Y55:AC55">
    <cfRule type="cellIs" dxfId="509" priority="86" operator="equal">
      <formula>"BAJO"</formula>
    </cfRule>
    <cfRule type="cellIs" dxfId="508" priority="87" operator="equal">
      <formula>"MEDIO"</formula>
    </cfRule>
    <cfRule type="cellIs" dxfId="507" priority="88" operator="equal">
      <formula>"ALTO"</formula>
    </cfRule>
  </conditionalFormatting>
  <conditionalFormatting sqref="Y56:AC57">
    <cfRule type="cellIs" dxfId="506" priority="83" operator="equal">
      <formula>"BAJO"</formula>
    </cfRule>
    <cfRule type="cellIs" dxfId="505" priority="84" operator="equal">
      <formula>"MEDIO"</formula>
    </cfRule>
    <cfRule type="cellIs" dxfId="504" priority="85" operator="equal">
      <formula>"ALTO"</formula>
    </cfRule>
  </conditionalFormatting>
  <conditionalFormatting sqref="Y63:AC63">
    <cfRule type="cellIs" dxfId="503" priority="68" operator="equal">
      <formula>"BAJO"</formula>
    </cfRule>
    <cfRule type="cellIs" dxfId="502" priority="69" operator="equal">
      <formula>"MEDIO"</formula>
    </cfRule>
    <cfRule type="cellIs" dxfId="501" priority="70" operator="equal">
      <formula>"ALTO"</formula>
    </cfRule>
  </conditionalFormatting>
  <conditionalFormatting sqref="Y53:AC53">
    <cfRule type="cellIs" dxfId="500" priority="80" operator="equal">
      <formula>"BAJO"</formula>
    </cfRule>
    <cfRule type="cellIs" dxfId="499" priority="81" operator="equal">
      <formula>"MEDIO"</formula>
    </cfRule>
    <cfRule type="cellIs" dxfId="498" priority="82" operator="equal">
      <formula>"ALTO"</formula>
    </cfRule>
  </conditionalFormatting>
  <conditionalFormatting sqref="Y58:AC58">
    <cfRule type="cellIs" dxfId="497" priority="77" operator="equal">
      <formula>"BAJO"</formula>
    </cfRule>
    <cfRule type="cellIs" dxfId="496" priority="78" operator="equal">
      <formula>"MEDIO"</formula>
    </cfRule>
    <cfRule type="cellIs" dxfId="495" priority="79" operator="equal">
      <formula>"ALTO"</formula>
    </cfRule>
  </conditionalFormatting>
  <conditionalFormatting sqref="Y70:AC71">
    <cfRule type="cellIs" dxfId="494" priority="74" operator="equal">
      <formula>"BAJO"</formula>
    </cfRule>
    <cfRule type="cellIs" dxfId="493" priority="75" operator="equal">
      <formula>"MEDIO"</formula>
    </cfRule>
    <cfRule type="cellIs" dxfId="492" priority="76" operator="equal">
      <formula>"ALTO"</formula>
    </cfRule>
  </conditionalFormatting>
  <conditionalFormatting sqref="AD63">
    <cfRule type="cellIs" dxfId="491" priority="71" operator="equal">
      <formula>"BAJO"</formula>
    </cfRule>
    <cfRule type="cellIs" dxfId="490" priority="72" operator="equal">
      <formula>"MEDIO"</formula>
    </cfRule>
    <cfRule type="cellIs" dxfId="489" priority="73" operator="equal">
      <formula>"ALTO"</formula>
    </cfRule>
  </conditionalFormatting>
  <conditionalFormatting sqref="Y66:AC66">
    <cfRule type="cellIs" dxfId="488" priority="65" operator="equal">
      <formula>"BAJO"</formula>
    </cfRule>
    <cfRule type="cellIs" dxfId="487" priority="66" operator="equal">
      <formula>"MEDIO"</formula>
    </cfRule>
    <cfRule type="cellIs" dxfId="486" priority="67" operator="equal">
      <formula>"ALTO"</formula>
    </cfRule>
  </conditionalFormatting>
  <conditionalFormatting sqref="Y72:AC74">
    <cfRule type="cellIs" dxfId="485" priority="62" operator="equal">
      <formula>"BAJO"</formula>
    </cfRule>
    <cfRule type="cellIs" dxfId="484" priority="63" operator="equal">
      <formula>"MEDIO"</formula>
    </cfRule>
    <cfRule type="cellIs" dxfId="483" priority="64" operator="equal">
      <formula>"ALTO"</formula>
    </cfRule>
  </conditionalFormatting>
  <conditionalFormatting sqref="Y80:AC80">
    <cfRule type="cellIs" dxfId="482" priority="59" operator="equal">
      <formula>"BAJO"</formula>
    </cfRule>
    <cfRule type="cellIs" dxfId="481" priority="60" operator="equal">
      <formula>"MEDIO"</formula>
    </cfRule>
    <cfRule type="cellIs" dxfId="480" priority="61" operator="equal">
      <formula>"ALTO"</formula>
    </cfRule>
  </conditionalFormatting>
  <conditionalFormatting sqref="Y77:AC79">
    <cfRule type="cellIs" dxfId="479" priority="56" operator="equal">
      <formula>"BAJO"</formula>
    </cfRule>
    <cfRule type="cellIs" dxfId="478" priority="57" operator="equal">
      <formula>"MEDIO"</formula>
    </cfRule>
    <cfRule type="cellIs" dxfId="477" priority="58" operator="equal">
      <formula>"ALTO"</formula>
    </cfRule>
  </conditionalFormatting>
  <conditionalFormatting sqref="Y75:AC75">
    <cfRule type="cellIs" dxfId="476" priority="53" operator="equal">
      <formula>"BAJO"</formula>
    </cfRule>
    <cfRule type="cellIs" dxfId="475" priority="54" operator="equal">
      <formula>"MEDIO"</formula>
    </cfRule>
    <cfRule type="cellIs" dxfId="474" priority="55" operator="equal">
      <formula>"ALTO"</formula>
    </cfRule>
  </conditionalFormatting>
  <conditionalFormatting sqref="Y76:AC76">
    <cfRule type="cellIs" dxfId="473" priority="50" operator="equal">
      <formula>"BAJO"</formula>
    </cfRule>
    <cfRule type="cellIs" dxfId="472" priority="51" operator="equal">
      <formula>"MEDIO"</formula>
    </cfRule>
    <cfRule type="cellIs" dxfId="471" priority="52" operator="equal">
      <formula>"ALTO"</formula>
    </cfRule>
  </conditionalFormatting>
  <conditionalFormatting sqref="Y35:AC35">
    <cfRule type="cellIs" dxfId="470" priority="47" operator="equal">
      <formula>"BAJO"</formula>
    </cfRule>
    <cfRule type="cellIs" dxfId="469" priority="48" operator="equal">
      <formula>"MEDIO"</formula>
    </cfRule>
    <cfRule type="cellIs" dxfId="468" priority="49" operator="equal">
      <formula>"ALTO"</formula>
    </cfRule>
  </conditionalFormatting>
  <conditionalFormatting sqref="Y69:AC69">
    <cfRule type="cellIs" dxfId="467" priority="44" operator="equal">
      <formula>"BAJO"</formula>
    </cfRule>
    <cfRule type="cellIs" dxfId="466" priority="45" operator="equal">
      <formula>"MEDIO"</formula>
    </cfRule>
    <cfRule type="cellIs" dxfId="465" priority="46" operator="equal">
      <formula>"ALTO"</formula>
    </cfRule>
  </conditionalFormatting>
  <conditionalFormatting sqref="Y68:AC68">
    <cfRule type="cellIs" dxfId="464" priority="41" operator="equal">
      <formula>"BAJO"</formula>
    </cfRule>
    <cfRule type="cellIs" dxfId="463" priority="42" operator="equal">
      <formula>"MEDIO"</formula>
    </cfRule>
    <cfRule type="cellIs" dxfId="462" priority="43" operator="equal">
      <formula>"ALTO"</formula>
    </cfRule>
  </conditionalFormatting>
  <conditionalFormatting sqref="AD64:AD67">
    <cfRule type="cellIs" dxfId="461" priority="38" operator="equal">
      <formula>"BAJO"</formula>
    </cfRule>
    <cfRule type="cellIs" dxfId="460" priority="39" operator="equal">
      <formula>"MEDIO"</formula>
    </cfRule>
    <cfRule type="cellIs" dxfId="459" priority="40" operator="equal">
      <formula>"ALTO"</formula>
    </cfRule>
  </conditionalFormatting>
  <conditionalFormatting sqref="T2:T3">
    <cfRule type="cellIs" dxfId="458" priority="35" operator="equal">
      <formula>"BAJO"</formula>
    </cfRule>
    <cfRule type="cellIs" dxfId="457" priority="36" operator="equal">
      <formula>"MEDIO"</formula>
    </cfRule>
    <cfRule type="cellIs" dxfId="456" priority="37" operator="equal">
      <formula>"ALTO"</formula>
    </cfRule>
  </conditionalFormatting>
  <conditionalFormatting sqref="T5:T91">
    <cfRule type="containsText" dxfId="455" priority="5" operator="containsText" text="NO ACEPTABLE">
      <formula>NOT(ISERROR(SEARCH("NO ACEPTABLE",T5)))</formula>
    </cfRule>
    <cfRule type="containsText" dxfId="454" priority="6" operator="containsText" text="ACEPTABLE CON CONTROL ESPECIFICO">
      <formula>NOT(ISERROR(SEARCH("ACEPTABLE CON CONTROL ESPECIFICO",T5)))</formula>
    </cfRule>
    <cfRule type="containsText" dxfId="453" priority="7" operator="containsText" text="MEJORABLE">
      <formula>NOT(ISERROR(SEARCH("MEJORABLE",T5)))</formula>
    </cfRule>
    <cfRule type="containsText" dxfId="452" priority="8" operator="containsText" text="ACEPTABLE">
      <formula>NOT(ISERROR(SEARCH("ACEPTABLE",T5)))</formula>
    </cfRule>
    <cfRule type="containsText" dxfId="451" priority="33" stopIfTrue="1" operator="containsText" text="MEDIO">
      <formula>NOT(ISERROR(SEARCH("MEDIO",T5)))</formula>
    </cfRule>
    <cfRule type="containsText" dxfId="450" priority="34" stopIfTrue="1" operator="containsText" text="BAJO">
      <formula>NOT(ISERROR(SEARCH("BAJO",T5)))</formula>
    </cfRule>
  </conditionalFormatting>
  <conditionalFormatting sqref="T5:T91">
    <cfRule type="cellIs" dxfId="449" priority="31" stopIfTrue="1" operator="equal">
      <formula>"MUY ALTO"</formula>
    </cfRule>
    <cfRule type="containsText" dxfId="448" priority="32" stopIfTrue="1" operator="containsText" text="ALTO">
      <formula>NOT(ISERROR(SEARCH("ALTO",T5)))</formula>
    </cfRule>
  </conditionalFormatting>
  <conditionalFormatting sqref="T12">
    <cfRule type="cellIs" dxfId="447" priority="28" operator="equal">
      <formula>"BAJO"</formula>
    </cfRule>
    <cfRule type="cellIs" dxfId="446" priority="29" operator="equal">
      <formula>"MEDIO"</formula>
    </cfRule>
    <cfRule type="cellIs" dxfId="445" priority="30" operator="equal">
      <formula>"ALTO"</formula>
    </cfRule>
  </conditionalFormatting>
  <conditionalFormatting sqref="T14:T15 T20:T91">
    <cfRule type="containsText" dxfId="444" priority="26" stopIfTrue="1" operator="containsText" text="MEDIO">
      <formula>NOT(ISERROR(SEARCH("MEDIO",T14)))</formula>
    </cfRule>
    <cfRule type="containsText" dxfId="443" priority="27" stopIfTrue="1" operator="containsText" text="BAJO">
      <formula>NOT(ISERROR(SEARCH("BAJO",T14)))</formula>
    </cfRule>
  </conditionalFormatting>
  <conditionalFormatting sqref="T14:T15">
    <cfRule type="cellIs" dxfId="442" priority="24" stopIfTrue="1" operator="equal">
      <formula>"MUY ALTO"</formula>
    </cfRule>
    <cfRule type="containsText" dxfId="441" priority="25" stopIfTrue="1" operator="containsText" text="ALTO">
      <formula>NOT(ISERROR(SEARCH("ALTO",T14)))</formula>
    </cfRule>
  </conditionalFormatting>
  <conditionalFormatting sqref="T16 T18">
    <cfRule type="containsText" dxfId="440" priority="22" stopIfTrue="1" operator="containsText" text="MEDIO">
      <formula>NOT(ISERROR(SEARCH("MEDIO",T16)))</formula>
    </cfRule>
    <cfRule type="containsText" dxfId="439" priority="23" stopIfTrue="1" operator="containsText" text="BAJO">
      <formula>NOT(ISERROR(SEARCH("BAJO",T16)))</formula>
    </cfRule>
  </conditionalFormatting>
  <conditionalFormatting sqref="T16 T18">
    <cfRule type="cellIs" dxfId="438" priority="20" stopIfTrue="1" operator="equal">
      <formula>"MUY ALTO"</formula>
    </cfRule>
    <cfRule type="containsText" dxfId="437" priority="21" stopIfTrue="1" operator="containsText" text="ALTO">
      <formula>NOT(ISERROR(SEARCH("ALTO",T16)))</formula>
    </cfRule>
  </conditionalFormatting>
  <conditionalFormatting sqref="T19">
    <cfRule type="containsText" dxfId="436" priority="18" stopIfTrue="1" operator="containsText" text="MEDIO">
      <formula>NOT(ISERROR(SEARCH("MEDIO",T19)))</formula>
    </cfRule>
    <cfRule type="containsText" dxfId="435" priority="19" stopIfTrue="1" operator="containsText" text="BAJO">
      <formula>NOT(ISERROR(SEARCH("BAJO",T19)))</formula>
    </cfRule>
  </conditionalFormatting>
  <conditionalFormatting sqref="T19">
    <cfRule type="cellIs" dxfId="434" priority="16" stopIfTrue="1" operator="equal">
      <formula>"MUY ALTO"</formula>
    </cfRule>
    <cfRule type="containsText" dxfId="433" priority="17" stopIfTrue="1" operator="containsText" text="ALTO">
      <formula>NOT(ISERROR(SEARCH("ALTO",T19)))</formula>
    </cfRule>
  </conditionalFormatting>
  <conditionalFormatting sqref="T17">
    <cfRule type="containsText" dxfId="432" priority="14" stopIfTrue="1" operator="containsText" text="MEDIO">
      <formula>NOT(ISERROR(SEARCH("MEDIO",T17)))</formula>
    </cfRule>
    <cfRule type="containsText" dxfId="431" priority="15" stopIfTrue="1" operator="containsText" text="BAJO">
      <formula>NOT(ISERROR(SEARCH("BAJO",T17)))</formula>
    </cfRule>
  </conditionalFormatting>
  <conditionalFormatting sqref="T17">
    <cfRule type="cellIs" dxfId="430" priority="12" stopIfTrue="1" operator="equal">
      <formula>"MUY ALTO"</formula>
    </cfRule>
    <cfRule type="containsText" dxfId="429" priority="13" stopIfTrue="1" operator="containsText" text="ALTO">
      <formula>NOT(ISERROR(SEARCH("ALTO",T17)))</formula>
    </cfRule>
  </conditionalFormatting>
  <conditionalFormatting sqref="T5:T91">
    <cfRule type="containsText" dxfId="428" priority="9" operator="containsText" text="ALTO">
      <formula>NOT(ISERROR(SEARCH("ALTO",T5)))</formula>
    </cfRule>
    <cfRule type="containsText" dxfId="427" priority="10" operator="containsText" text="MEDIO">
      <formula>NOT(ISERROR(SEARCH("MEDIO",T5)))</formula>
    </cfRule>
    <cfRule type="containsText" dxfId="426" priority="11" operator="containsText" text="BAJO">
      <formula>NOT(ISERROR(SEARCH("BAJO",T5)))</formula>
    </cfRule>
  </conditionalFormatting>
  <conditionalFormatting sqref="T6">
    <cfRule type="containsText" dxfId="425" priority="3" stopIfTrue="1" operator="containsText" text="MEDIO">
      <formula>NOT(ISERROR(SEARCH("MEDIO",T6)))</formula>
    </cfRule>
    <cfRule type="containsText" dxfId="424" priority="4" stopIfTrue="1" operator="containsText" text="BAJO">
      <formula>NOT(ISERROR(SEARCH("BAJO",T6)))</formula>
    </cfRule>
  </conditionalFormatting>
  <conditionalFormatting sqref="T6">
    <cfRule type="cellIs" dxfId="423" priority="1" stopIfTrue="1" operator="equal">
      <formula>"MUY ALTO"</formula>
    </cfRule>
    <cfRule type="containsText" dxfId="422" priority="2" stopIfTrue="1" operator="containsText" text="ALTO">
      <formula>NOT(ISERROR(SEARCH("ALTO",T6)))</formula>
    </cfRule>
  </conditionalFormatting>
  <pageMargins left="0.70866141732283472" right="0.70866141732283472" top="0.74803149606299213" bottom="0.74803149606299213" header="0.31496062992125984" footer="0.31496062992125984"/>
  <pageSetup scale="11" orientation="portrait" r:id="rId1"/>
  <headerFooter>
    <oddHeader>&amp;L&amp;G&amp;R&amp;"Arial,Negrita"&amp;14MATRIZ DE IDENTIFICACION DE PELIGROS&amp;"-,Normal"&amp;11
&amp;"Arial,Negrita"&amp;14VALORACION Y EVALUACION DE RIESGOS&amp;"-,Normal"&amp;11
&amp;"Arial,Normal"&amp;10CT-HSEQ-FM31-V01
28/09/2018</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6DA60-2DE5-4641-8D33-1EEE164E9799}">
  <dimension ref="A1:AJ72"/>
  <sheetViews>
    <sheetView showGridLines="0" tabSelected="1" view="pageBreakPreview" zoomScale="85" zoomScaleNormal="100" zoomScaleSheetLayoutView="85" workbookViewId="0">
      <pane xSplit="8" ySplit="5" topLeftCell="I66" activePane="bottomRight" state="frozen"/>
      <selection pane="topRight" activeCell="I1" sqref="I1"/>
      <selection pane="bottomLeft" activeCell="A6" sqref="A6"/>
      <selection pane="bottomRight" activeCell="D79" sqref="D79"/>
    </sheetView>
  </sheetViews>
  <sheetFormatPr baseColWidth="10" defaultRowHeight="16.5" x14ac:dyDescent="0.3"/>
  <cols>
    <col min="1" max="2" width="11.42578125" style="1"/>
    <col min="3" max="4" width="14.85546875" style="1" customWidth="1"/>
    <col min="5" max="5" width="8.7109375" style="1" customWidth="1"/>
    <col min="6" max="6" width="8.85546875" style="1" customWidth="1"/>
    <col min="7" max="7" width="14.5703125" style="19" customWidth="1"/>
    <col min="8" max="8" width="24.85546875" style="1" customWidth="1"/>
    <col min="9" max="9" width="29.85546875" style="1" customWidth="1"/>
    <col min="10" max="12" width="9.5703125" style="1" customWidth="1"/>
    <col min="13" max="19" width="8.5703125" style="1" customWidth="1"/>
    <col min="20" max="20" width="16.42578125" style="1" bestFit="1" customWidth="1"/>
    <col min="21" max="22" width="6" style="1" customWidth="1"/>
    <col min="23" max="23" width="13.42578125" style="1" customWidth="1"/>
    <col min="24" max="24" width="18.85546875" style="1" customWidth="1"/>
    <col min="25" max="27" width="5.5703125" style="1" customWidth="1"/>
    <col min="28" max="29" width="10.7109375" style="1" customWidth="1"/>
    <col min="30" max="30" width="31.7109375" style="20" customWidth="1"/>
    <col min="31" max="31" width="18.5703125" style="1" hidden="1" customWidth="1"/>
    <col min="32" max="16384" width="11.42578125" style="1"/>
  </cols>
  <sheetData>
    <row r="1" spans="1:36" ht="30" customHeight="1" x14ac:dyDescent="0.3">
      <c r="A1" s="238" t="s">
        <v>720</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9"/>
    </row>
    <row r="2" spans="1:36" s="81" customFormat="1" ht="12" customHeight="1" x14ac:dyDescent="0.3">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20"/>
      <c r="AF2" s="79"/>
      <c r="AG2" s="79"/>
      <c r="AH2" s="79"/>
      <c r="AI2" s="80"/>
      <c r="AJ2" s="80"/>
    </row>
    <row r="3" spans="1:36" s="2" customFormat="1" ht="29.25" customHeight="1" x14ac:dyDescent="0.3">
      <c r="A3" s="212" t="s">
        <v>478</v>
      </c>
      <c r="B3" s="212" t="s">
        <v>479</v>
      </c>
      <c r="C3" s="221" t="s">
        <v>350</v>
      </c>
      <c r="D3" s="221" t="s">
        <v>480</v>
      </c>
      <c r="E3" s="223" t="s">
        <v>348</v>
      </c>
      <c r="F3" s="224"/>
      <c r="G3" s="223" t="s">
        <v>481</v>
      </c>
      <c r="H3" s="224"/>
      <c r="I3" s="221" t="s">
        <v>345</v>
      </c>
      <c r="J3" s="224" t="s">
        <v>484</v>
      </c>
      <c r="K3" s="212"/>
      <c r="L3" s="212"/>
      <c r="M3" s="212" t="s">
        <v>341</v>
      </c>
      <c r="N3" s="212"/>
      <c r="O3" s="212"/>
      <c r="P3" s="212"/>
      <c r="Q3" s="212"/>
      <c r="R3" s="212"/>
      <c r="S3" s="212"/>
      <c r="T3" s="78" t="s">
        <v>495</v>
      </c>
      <c r="U3" s="212" t="s">
        <v>497</v>
      </c>
      <c r="V3" s="212"/>
      <c r="W3" s="212"/>
      <c r="X3" s="212"/>
      <c r="Y3" s="224" t="s">
        <v>501</v>
      </c>
      <c r="Z3" s="212"/>
      <c r="AA3" s="212"/>
      <c r="AB3" s="212"/>
      <c r="AC3" s="212"/>
      <c r="AD3" s="221" t="s">
        <v>338</v>
      </c>
      <c r="AE3" s="221" t="s">
        <v>337</v>
      </c>
    </row>
    <row r="4" spans="1:36" s="2" customFormat="1" ht="45.75" customHeight="1" x14ac:dyDescent="0.3">
      <c r="A4" s="212"/>
      <c r="B4" s="212"/>
      <c r="C4" s="282"/>
      <c r="D4" s="282"/>
      <c r="E4" s="264" t="s">
        <v>336</v>
      </c>
      <c r="F4" s="278" t="s">
        <v>335</v>
      </c>
      <c r="G4" s="280" t="s">
        <v>482</v>
      </c>
      <c r="H4" s="278" t="s">
        <v>483</v>
      </c>
      <c r="I4" s="282"/>
      <c r="J4" s="278" t="s">
        <v>485</v>
      </c>
      <c r="K4" s="287" t="s">
        <v>486</v>
      </c>
      <c r="L4" s="287" t="s">
        <v>487</v>
      </c>
      <c r="M4" s="261" t="s">
        <v>488</v>
      </c>
      <c r="N4" s="261" t="s">
        <v>489</v>
      </c>
      <c r="O4" s="261" t="s">
        <v>490</v>
      </c>
      <c r="P4" s="261" t="s">
        <v>491</v>
      </c>
      <c r="Q4" s="261" t="s">
        <v>492</v>
      </c>
      <c r="R4" s="261" t="s">
        <v>493</v>
      </c>
      <c r="S4" s="261" t="s">
        <v>494</v>
      </c>
      <c r="T4" s="289" t="s">
        <v>496</v>
      </c>
      <c r="U4" s="264" t="s">
        <v>498</v>
      </c>
      <c r="V4" s="264"/>
      <c r="W4" s="264" t="s">
        <v>499</v>
      </c>
      <c r="X4" s="265" t="s">
        <v>500</v>
      </c>
      <c r="Y4" s="291" t="s">
        <v>502</v>
      </c>
      <c r="Z4" s="263" t="s">
        <v>503</v>
      </c>
      <c r="AA4" s="263" t="s">
        <v>504</v>
      </c>
      <c r="AB4" s="263" t="s">
        <v>505</v>
      </c>
      <c r="AC4" s="263" t="s">
        <v>506</v>
      </c>
      <c r="AD4" s="282"/>
      <c r="AE4" s="282"/>
    </row>
    <row r="5" spans="1:36" s="2" customFormat="1" ht="45.75" customHeight="1" x14ac:dyDescent="0.3">
      <c r="A5" s="212"/>
      <c r="B5" s="212"/>
      <c r="C5" s="222"/>
      <c r="D5" s="222"/>
      <c r="E5" s="264"/>
      <c r="F5" s="279"/>
      <c r="G5" s="281"/>
      <c r="H5" s="279"/>
      <c r="I5" s="222"/>
      <c r="J5" s="279"/>
      <c r="K5" s="288"/>
      <c r="L5" s="288"/>
      <c r="M5" s="261"/>
      <c r="N5" s="261"/>
      <c r="O5" s="261"/>
      <c r="P5" s="261"/>
      <c r="Q5" s="261"/>
      <c r="R5" s="261"/>
      <c r="S5" s="261"/>
      <c r="T5" s="290"/>
      <c r="U5" s="147" t="s">
        <v>334</v>
      </c>
      <c r="V5" s="147" t="s">
        <v>333</v>
      </c>
      <c r="W5" s="264"/>
      <c r="X5" s="265"/>
      <c r="Y5" s="291"/>
      <c r="Z5" s="263"/>
      <c r="AA5" s="263"/>
      <c r="AB5" s="263"/>
      <c r="AC5" s="263"/>
      <c r="AD5" s="222"/>
      <c r="AE5" s="222"/>
    </row>
    <row r="6" spans="1:36" s="2" customFormat="1" ht="111" customHeight="1" x14ac:dyDescent="0.3">
      <c r="A6" s="101"/>
      <c r="B6" s="101"/>
      <c r="C6" s="149" t="s">
        <v>581</v>
      </c>
      <c r="D6" s="150" t="s">
        <v>582</v>
      </c>
      <c r="E6" s="149" t="s">
        <v>2</v>
      </c>
      <c r="F6" s="101"/>
      <c r="G6" s="149" t="s">
        <v>163</v>
      </c>
      <c r="H6" s="104" t="s">
        <v>583</v>
      </c>
      <c r="I6" s="149" t="s">
        <v>584</v>
      </c>
      <c r="J6" s="105" t="s">
        <v>508</v>
      </c>
      <c r="K6" s="105" t="s">
        <v>585</v>
      </c>
      <c r="L6" s="106" t="s">
        <v>586</v>
      </c>
      <c r="M6" s="137">
        <v>2</v>
      </c>
      <c r="N6" s="137">
        <v>3</v>
      </c>
      <c r="O6" s="137">
        <f>+M6*N6</f>
        <v>6</v>
      </c>
      <c r="P6" s="137" t="str">
        <f>IF(O6&lt;=4,"BAJO",IF(O6&lt;=8,"MEDIO",IF(O6&lt;=20,"ALTO",IF(O6&lt;=40,"MUY ALTO"))))</f>
        <v>MEDIO</v>
      </c>
      <c r="Q6" s="137">
        <v>60</v>
      </c>
      <c r="R6" s="137">
        <f>+O6*Q6</f>
        <v>360</v>
      </c>
      <c r="S6" s="137" t="str">
        <f>IF(R6&lt;=20,"IV",IF(R6&lt;=120,"III",IF(R6&lt;=500,"II",IF(R6&lt;=4000,"I"))))</f>
        <v>II</v>
      </c>
      <c r="T6" s="87" t="str">
        <f>IF(R6&lt;=20,"ACEPTABLE",IF(R6&lt;=120,"MEJORABLE",IF(R6&lt;=500,"ACEPTABLE CON CONTROL ESPECIFICO",IF(R6&lt;=4000,"NO ACEPTABLE"))))</f>
        <v>ACEPTABLE CON CONTROL ESPECIFICO</v>
      </c>
      <c r="U6" s="149">
        <v>25</v>
      </c>
      <c r="V6" s="101"/>
      <c r="W6" s="149" t="s">
        <v>587</v>
      </c>
      <c r="X6" s="149" t="s">
        <v>588</v>
      </c>
      <c r="Y6" s="140"/>
      <c r="Z6" s="140"/>
      <c r="AA6" s="140" t="s">
        <v>2</v>
      </c>
      <c r="AB6" s="140" t="s">
        <v>2</v>
      </c>
      <c r="AC6" s="140"/>
      <c r="AD6" s="149" t="s">
        <v>703</v>
      </c>
      <c r="AE6" s="138"/>
    </row>
    <row r="7" spans="1:36" ht="57" customHeight="1" x14ac:dyDescent="0.3">
      <c r="A7" s="270" t="s">
        <v>636</v>
      </c>
      <c r="B7" s="270" t="s">
        <v>637</v>
      </c>
      <c r="C7" s="275" t="s">
        <v>642</v>
      </c>
      <c r="D7" s="272" t="s">
        <v>643</v>
      </c>
      <c r="E7" s="272" t="s">
        <v>25</v>
      </c>
      <c r="F7" s="272"/>
      <c r="G7" s="283" t="s">
        <v>359</v>
      </c>
      <c r="H7" s="140" t="s">
        <v>442</v>
      </c>
      <c r="I7" s="140" t="s">
        <v>361</v>
      </c>
      <c r="J7" s="141" t="s">
        <v>508</v>
      </c>
      <c r="K7" s="141" t="s">
        <v>639</v>
      </c>
      <c r="L7" s="141" t="s">
        <v>638</v>
      </c>
      <c r="M7" s="76">
        <v>2</v>
      </c>
      <c r="N7" s="76">
        <v>2</v>
      </c>
      <c r="O7" s="76">
        <f>+M7*N7</f>
        <v>4</v>
      </c>
      <c r="P7" s="76" t="str">
        <f>IF(O7&lt;=4,"BAJO",IF(O7&lt;=8,"MEDIO",IF(O7&lt;=20,"ALTO",IF(O7&lt;=40,"MUY ALTO"))))</f>
        <v>BAJO</v>
      </c>
      <c r="Q7" s="76">
        <v>10</v>
      </c>
      <c r="R7" s="76">
        <f>+O7*Q7</f>
        <v>40</v>
      </c>
      <c r="S7" s="76" t="str">
        <f>IF(R7&lt;=20,"IV",IF(R7&lt;=120,"III",IF(R7&lt;=500,"II",IF(R7&lt;=4000,"I"))))</f>
        <v>III</v>
      </c>
      <c r="T7" s="33" t="str">
        <f>IF(R7&lt;=20,"ACEPTABLE",IF(R7&lt;=120,"MEJORABLE",IF(R7&lt;=500,"ACEPTABLE CON CONTROL ESPECIFICO",IF(R7&lt;=4000,"NO ACEPTABLE"))))</f>
        <v>MEJORABLE</v>
      </c>
      <c r="U7" s="144">
        <v>3</v>
      </c>
      <c r="V7" s="144"/>
      <c r="W7" s="144" t="s">
        <v>652</v>
      </c>
      <c r="X7" s="145" t="s">
        <v>588</v>
      </c>
      <c r="Y7" s="145"/>
      <c r="Z7" s="145"/>
      <c r="AA7" s="145"/>
      <c r="AB7" s="145" t="s">
        <v>2</v>
      </c>
      <c r="AC7" s="145"/>
      <c r="AD7" s="145" t="s">
        <v>364</v>
      </c>
      <c r="AE7" s="146" t="s">
        <v>465</v>
      </c>
    </row>
    <row r="8" spans="1:36" ht="67.5" customHeight="1" x14ac:dyDescent="0.3">
      <c r="A8" s="270"/>
      <c r="B8" s="270"/>
      <c r="C8" s="276"/>
      <c r="D8" s="273"/>
      <c r="E8" s="273"/>
      <c r="F8" s="273"/>
      <c r="G8" s="283"/>
      <c r="H8" s="140" t="s">
        <v>444</v>
      </c>
      <c r="I8" s="140" t="s">
        <v>369</v>
      </c>
      <c r="J8" s="141" t="s">
        <v>508</v>
      </c>
      <c r="K8" s="141" t="s">
        <v>640</v>
      </c>
      <c r="L8" s="141" t="s">
        <v>508</v>
      </c>
      <c r="M8" s="32">
        <v>2</v>
      </c>
      <c r="N8" s="32">
        <v>2</v>
      </c>
      <c r="O8" s="76">
        <f t="shared" ref="O8:O66" si="0">+M8*N8</f>
        <v>4</v>
      </c>
      <c r="P8" s="76" t="str">
        <f t="shared" ref="P8:P66" si="1">IF(O8&lt;=4,"BAJO",IF(O8&lt;=8,"MEDIO",IF(O8&lt;=20,"ALTO",IF(O8&lt;=40,"MUY ALTO"))))</f>
        <v>BAJO</v>
      </c>
      <c r="Q8" s="76">
        <v>10</v>
      </c>
      <c r="R8" s="76">
        <f t="shared" ref="R8:R66" si="2">+O8*Q8</f>
        <v>40</v>
      </c>
      <c r="S8" s="76" t="str">
        <f t="shared" ref="S8:S66" si="3">IF(R8&lt;=20,"IV",IF(R8&lt;=120,"III",IF(R8&lt;=500,"II",IF(R8&lt;=4000,"I"))))</f>
        <v>III</v>
      </c>
      <c r="T8" s="33" t="str">
        <f t="shared" ref="T8:T66" si="4">IF(R8&lt;=20,"ACEPTABLE",IF(R8&lt;=120,"MEJORABLE",IF(R8&lt;=500,"ACEPTABLE CON CONTROL ESPECIFICO",IF(R8&lt;=4000,"NO ACEPTABLE"))))</f>
        <v>MEJORABLE</v>
      </c>
      <c r="U8" s="144">
        <v>3</v>
      </c>
      <c r="V8" s="144"/>
      <c r="W8" s="144" t="s">
        <v>653</v>
      </c>
      <c r="X8" s="145" t="s">
        <v>588</v>
      </c>
      <c r="Y8" s="145"/>
      <c r="Z8" s="145"/>
      <c r="AA8" s="145" t="s">
        <v>2</v>
      </c>
      <c r="AB8" s="145" t="s">
        <v>2</v>
      </c>
      <c r="AC8" s="145"/>
      <c r="AD8" s="145" t="s">
        <v>370</v>
      </c>
      <c r="AE8" s="146" t="s">
        <v>465</v>
      </c>
    </row>
    <row r="9" spans="1:36" ht="65.25" customHeight="1" x14ac:dyDescent="0.3">
      <c r="A9" s="270"/>
      <c r="B9" s="270"/>
      <c r="C9" s="276"/>
      <c r="D9" s="273"/>
      <c r="E9" s="273"/>
      <c r="F9" s="273"/>
      <c r="G9" s="283"/>
      <c r="H9" s="140" t="s">
        <v>375</v>
      </c>
      <c r="I9" s="140" t="s">
        <v>376</v>
      </c>
      <c r="J9" s="141" t="s">
        <v>508</v>
      </c>
      <c r="K9" s="141" t="s">
        <v>508</v>
      </c>
      <c r="L9" s="141" t="s">
        <v>641</v>
      </c>
      <c r="M9" s="32">
        <v>2</v>
      </c>
      <c r="N9" s="32">
        <v>2</v>
      </c>
      <c r="O9" s="76">
        <f t="shared" si="0"/>
        <v>4</v>
      </c>
      <c r="P9" s="76" t="str">
        <f t="shared" si="1"/>
        <v>BAJO</v>
      </c>
      <c r="Q9" s="76">
        <v>10</v>
      </c>
      <c r="R9" s="76">
        <f t="shared" si="2"/>
        <v>40</v>
      </c>
      <c r="S9" s="76" t="str">
        <f t="shared" si="3"/>
        <v>III</v>
      </c>
      <c r="T9" s="33" t="str">
        <f t="shared" si="4"/>
        <v>MEJORABLE</v>
      </c>
      <c r="U9" s="144">
        <v>3</v>
      </c>
      <c r="V9" s="144"/>
      <c r="W9" s="144" t="s">
        <v>654</v>
      </c>
      <c r="X9" s="145" t="s">
        <v>588</v>
      </c>
      <c r="Y9" s="145"/>
      <c r="Z9" s="145"/>
      <c r="AA9" s="145"/>
      <c r="AB9" s="145" t="s">
        <v>2</v>
      </c>
      <c r="AC9" s="145"/>
      <c r="AD9" s="145" t="s">
        <v>709</v>
      </c>
      <c r="AE9" s="146" t="s">
        <v>465</v>
      </c>
    </row>
    <row r="10" spans="1:36" ht="70.5" customHeight="1" x14ac:dyDescent="0.3">
      <c r="A10" s="270"/>
      <c r="B10" s="270"/>
      <c r="C10" s="276"/>
      <c r="D10" s="273"/>
      <c r="E10" s="273"/>
      <c r="F10" s="273"/>
      <c r="G10" s="283"/>
      <c r="H10" s="140" t="s">
        <v>378</v>
      </c>
      <c r="I10" s="140" t="s">
        <v>649</v>
      </c>
      <c r="J10" s="141" t="s">
        <v>508</v>
      </c>
      <c r="K10" s="141" t="s">
        <v>508</v>
      </c>
      <c r="L10" s="141" t="s">
        <v>641</v>
      </c>
      <c r="M10" s="32">
        <v>2</v>
      </c>
      <c r="N10" s="32">
        <v>2</v>
      </c>
      <c r="O10" s="76">
        <f t="shared" si="0"/>
        <v>4</v>
      </c>
      <c r="P10" s="76" t="str">
        <f t="shared" si="1"/>
        <v>BAJO</v>
      </c>
      <c r="Q10" s="76">
        <v>10</v>
      </c>
      <c r="R10" s="76">
        <f t="shared" si="2"/>
        <v>40</v>
      </c>
      <c r="S10" s="76" t="str">
        <f t="shared" si="3"/>
        <v>III</v>
      </c>
      <c r="T10" s="33" t="str">
        <f t="shared" si="4"/>
        <v>MEJORABLE</v>
      </c>
      <c r="U10" s="144">
        <v>3</v>
      </c>
      <c r="V10" s="144"/>
      <c r="W10" s="144" t="s">
        <v>664</v>
      </c>
      <c r="X10" s="145" t="s">
        <v>588</v>
      </c>
      <c r="Y10" s="145"/>
      <c r="Z10" s="145"/>
      <c r="AA10" s="145"/>
      <c r="AB10" s="145" t="s">
        <v>2</v>
      </c>
      <c r="AC10" s="145"/>
      <c r="AD10" s="145" t="s">
        <v>704</v>
      </c>
      <c r="AE10" s="146" t="s">
        <v>465</v>
      </c>
    </row>
    <row r="11" spans="1:36" ht="47.25" customHeight="1" x14ac:dyDescent="0.3">
      <c r="A11" s="270"/>
      <c r="B11" s="270"/>
      <c r="C11" s="276"/>
      <c r="D11" s="273"/>
      <c r="E11" s="273"/>
      <c r="F11" s="273"/>
      <c r="G11" s="283" t="s">
        <v>143</v>
      </c>
      <c r="H11" s="140" t="s">
        <v>390</v>
      </c>
      <c r="I11" s="140" t="s">
        <v>391</v>
      </c>
      <c r="J11" s="141" t="s">
        <v>508</v>
      </c>
      <c r="K11" s="141" t="s">
        <v>508</v>
      </c>
      <c r="L11" s="141" t="s">
        <v>102</v>
      </c>
      <c r="M11" s="32">
        <v>2</v>
      </c>
      <c r="N11" s="32">
        <v>2</v>
      </c>
      <c r="O11" s="76">
        <f t="shared" si="0"/>
        <v>4</v>
      </c>
      <c r="P11" s="76" t="str">
        <f t="shared" si="1"/>
        <v>BAJO</v>
      </c>
      <c r="Q11" s="76">
        <v>10</v>
      </c>
      <c r="R11" s="76">
        <f t="shared" si="2"/>
        <v>40</v>
      </c>
      <c r="S11" s="76" t="str">
        <f t="shared" si="3"/>
        <v>III</v>
      </c>
      <c r="T11" s="33" t="str">
        <f t="shared" si="4"/>
        <v>MEJORABLE</v>
      </c>
      <c r="U11" s="144">
        <v>3</v>
      </c>
      <c r="V11" s="144"/>
      <c r="W11" s="144" t="s">
        <v>660</v>
      </c>
      <c r="X11" s="145" t="s">
        <v>588</v>
      </c>
      <c r="Y11" s="145"/>
      <c r="Z11" s="145"/>
      <c r="AA11" s="145"/>
      <c r="AB11" s="145" t="s">
        <v>2</v>
      </c>
      <c r="AC11" s="145"/>
      <c r="AD11" s="145" t="s">
        <v>705</v>
      </c>
      <c r="AE11" s="146" t="s">
        <v>465</v>
      </c>
    </row>
    <row r="12" spans="1:36" ht="53.25" customHeight="1" x14ac:dyDescent="0.3">
      <c r="A12" s="270"/>
      <c r="B12" s="270"/>
      <c r="C12" s="276"/>
      <c r="D12" s="273"/>
      <c r="E12" s="273"/>
      <c r="F12" s="273"/>
      <c r="G12" s="283"/>
      <c r="H12" s="140" t="s">
        <v>392</v>
      </c>
      <c r="I12" s="140" t="s">
        <v>393</v>
      </c>
      <c r="J12" s="141" t="s">
        <v>508</v>
      </c>
      <c r="K12" s="141" t="s">
        <v>508</v>
      </c>
      <c r="L12" s="141" t="s">
        <v>102</v>
      </c>
      <c r="M12" s="32">
        <v>6</v>
      </c>
      <c r="N12" s="32">
        <v>2</v>
      </c>
      <c r="O12" s="76">
        <f t="shared" si="0"/>
        <v>12</v>
      </c>
      <c r="P12" s="76" t="str">
        <f t="shared" si="1"/>
        <v>ALTO</v>
      </c>
      <c r="Q12" s="76">
        <v>10</v>
      </c>
      <c r="R12" s="76">
        <f t="shared" si="2"/>
        <v>120</v>
      </c>
      <c r="S12" s="76" t="str">
        <f t="shared" si="3"/>
        <v>III</v>
      </c>
      <c r="T12" s="33" t="str">
        <f t="shared" si="4"/>
        <v>MEJORABLE</v>
      </c>
      <c r="U12" s="144">
        <v>3</v>
      </c>
      <c r="V12" s="144"/>
      <c r="W12" s="144" t="s">
        <v>660</v>
      </c>
      <c r="X12" s="7" t="s">
        <v>588</v>
      </c>
      <c r="Y12" s="145"/>
      <c r="Z12" s="145"/>
      <c r="AA12" s="145"/>
      <c r="AB12" s="145" t="s">
        <v>2</v>
      </c>
      <c r="AC12" s="145"/>
      <c r="AD12" s="168" t="s">
        <v>705</v>
      </c>
      <c r="AE12" s="146" t="s">
        <v>465</v>
      </c>
    </row>
    <row r="13" spans="1:36" ht="40.5" customHeight="1" x14ac:dyDescent="0.3">
      <c r="A13" s="270"/>
      <c r="B13" s="270"/>
      <c r="C13" s="276"/>
      <c r="D13" s="273"/>
      <c r="E13" s="273"/>
      <c r="F13" s="273"/>
      <c r="G13" s="125" t="s">
        <v>133</v>
      </c>
      <c r="H13" s="152" t="s">
        <v>398</v>
      </c>
      <c r="I13" s="140" t="s">
        <v>59</v>
      </c>
      <c r="J13" s="141" t="s">
        <v>508</v>
      </c>
      <c r="K13" s="141" t="s">
        <v>508</v>
      </c>
      <c r="L13" s="141" t="s">
        <v>72</v>
      </c>
      <c r="M13" s="32">
        <v>2</v>
      </c>
      <c r="N13" s="32">
        <v>2</v>
      </c>
      <c r="O13" s="76">
        <f t="shared" si="0"/>
        <v>4</v>
      </c>
      <c r="P13" s="76" t="str">
        <f t="shared" si="1"/>
        <v>BAJO</v>
      </c>
      <c r="Q13" s="76">
        <v>25</v>
      </c>
      <c r="R13" s="76">
        <f t="shared" si="2"/>
        <v>100</v>
      </c>
      <c r="S13" s="76" t="str">
        <f t="shared" si="3"/>
        <v>III</v>
      </c>
      <c r="T13" s="33" t="str">
        <f t="shared" si="4"/>
        <v>MEJORABLE</v>
      </c>
      <c r="U13" s="144">
        <v>3</v>
      </c>
      <c r="V13" s="144"/>
      <c r="W13" s="144" t="s">
        <v>665</v>
      </c>
      <c r="X13" s="142" t="s">
        <v>588</v>
      </c>
      <c r="Y13" s="145" t="s">
        <v>2</v>
      </c>
      <c r="Z13" s="145"/>
      <c r="AA13" s="145"/>
      <c r="AB13" s="145"/>
      <c r="AC13" s="145"/>
      <c r="AD13" s="145" t="s">
        <v>706</v>
      </c>
      <c r="AE13" s="146" t="s">
        <v>465</v>
      </c>
    </row>
    <row r="14" spans="1:36" ht="69.75" customHeight="1" x14ac:dyDescent="0.3">
      <c r="A14" s="270"/>
      <c r="B14" s="270"/>
      <c r="C14" s="276"/>
      <c r="D14" s="273"/>
      <c r="E14" s="273"/>
      <c r="F14" s="273"/>
      <c r="G14" s="149" t="s">
        <v>403</v>
      </c>
      <c r="H14" s="152" t="s">
        <v>404</v>
      </c>
      <c r="I14" s="140" t="s">
        <v>405</v>
      </c>
      <c r="J14" s="96" t="s">
        <v>513</v>
      </c>
      <c r="K14" s="96" t="s">
        <v>552</v>
      </c>
      <c r="L14" s="96" t="s">
        <v>553</v>
      </c>
      <c r="M14" s="32">
        <v>2</v>
      </c>
      <c r="N14" s="32">
        <v>2</v>
      </c>
      <c r="O14" s="76">
        <f t="shared" si="0"/>
        <v>4</v>
      </c>
      <c r="P14" s="76" t="str">
        <f t="shared" si="1"/>
        <v>BAJO</v>
      </c>
      <c r="Q14" s="76">
        <v>10</v>
      </c>
      <c r="R14" s="76">
        <f t="shared" si="2"/>
        <v>40</v>
      </c>
      <c r="S14" s="76" t="str">
        <f t="shared" si="3"/>
        <v>III</v>
      </c>
      <c r="T14" s="33" t="str">
        <f t="shared" si="4"/>
        <v>MEJORABLE</v>
      </c>
      <c r="U14" s="144">
        <v>3</v>
      </c>
      <c r="V14" s="144"/>
      <c r="W14" s="144" t="s">
        <v>587</v>
      </c>
      <c r="X14" s="142" t="s">
        <v>588</v>
      </c>
      <c r="Y14" s="145"/>
      <c r="Z14" s="145"/>
      <c r="AA14" s="145"/>
      <c r="AB14" s="145" t="s">
        <v>2</v>
      </c>
      <c r="AC14" s="145"/>
      <c r="AD14" s="145" t="s">
        <v>406</v>
      </c>
      <c r="AE14" s="146" t="s">
        <v>465</v>
      </c>
    </row>
    <row r="15" spans="1:36" ht="42" customHeight="1" x14ac:dyDescent="0.3">
      <c r="A15" s="270"/>
      <c r="B15" s="270"/>
      <c r="C15" s="276"/>
      <c r="D15" s="273"/>
      <c r="E15" s="273"/>
      <c r="F15" s="273"/>
      <c r="G15" s="271" t="s">
        <v>419</v>
      </c>
      <c r="H15" s="152" t="s">
        <v>420</v>
      </c>
      <c r="I15" s="140" t="s">
        <v>421</v>
      </c>
      <c r="J15" s="141" t="s">
        <v>508</v>
      </c>
      <c r="K15" s="141" t="s">
        <v>508</v>
      </c>
      <c r="L15" s="141" t="s">
        <v>72</v>
      </c>
      <c r="M15" s="32">
        <v>0</v>
      </c>
      <c r="N15" s="32">
        <v>1</v>
      </c>
      <c r="O15" s="76">
        <f t="shared" si="0"/>
        <v>0</v>
      </c>
      <c r="P15" s="76" t="str">
        <f t="shared" si="1"/>
        <v>BAJO</v>
      </c>
      <c r="Q15" s="76">
        <v>25</v>
      </c>
      <c r="R15" s="76">
        <f t="shared" si="2"/>
        <v>0</v>
      </c>
      <c r="S15" s="76" t="str">
        <f t="shared" si="3"/>
        <v>IV</v>
      </c>
      <c r="T15" s="33" t="str">
        <f t="shared" si="4"/>
        <v>ACEPTABLE</v>
      </c>
      <c r="U15" s="144">
        <v>3</v>
      </c>
      <c r="V15" s="144"/>
      <c r="W15" s="144" t="s">
        <v>602</v>
      </c>
      <c r="X15" s="145" t="s">
        <v>588</v>
      </c>
      <c r="Y15" s="145"/>
      <c r="Z15" s="145"/>
      <c r="AA15" s="145"/>
      <c r="AB15" s="145" t="s">
        <v>2</v>
      </c>
      <c r="AC15" s="145"/>
      <c r="AD15" s="145" t="s">
        <v>423</v>
      </c>
      <c r="AE15" s="146" t="s">
        <v>465</v>
      </c>
    </row>
    <row r="16" spans="1:36" ht="61.5" customHeight="1" x14ac:dyDescent="0.3">
      <c r="A16" s="270"/>
      <c r="B16" s="270"/>
      <c r="C16" s="276"/>
      <c r="D16" s="273"/>
      <c r="E16" s="273"/>
      <c r="F16" s="273"/>
      <c r="G16" s="271"/>
      <c r="H16" s="152" t="s">
        <v>424</v>
      </c>
      <c r="I16" s="140" t="s">
        <v>425</v>
      </c>
      <c r="J16" s="46" t="s">
        <v>508</v>
      </c>
      <c r="K16" s="46" t="s">
        <v>524</v>
      </c>
      <c r="L16" s="46" t="s">
        <v>533</v>
      </c>
      <c r="M16" s="32">
        <v>2</v>
      </c>
      <c r="N16" s="32">
        <v>2</v>
      </c>
      <c r="O16" s="76">
        <f t="shared" si="0"/>
        <v>4</v>
      </c>
      <c r="P16" s="76" t="str">
        <f t="shared" si="1"/>
        <v>BAJO</v>
      </c>
      <c r="Q16" s="76">
        <v>60</v>
      </c>
      <c r="R16" s="76">
        <f t="shared" si="2"/>
        <v>240</v>
      </c>
      <c r="S16" s="76" t="str">
        <f t="shared" si="3"/>
        <v>II</v>
      </c>
      <c r="T16" s="87" t="str">
        <f t="shared" si="4"/>
        <v>ACEPTABLE CON CONTROL ESPECIFICO</v>
      </c>
      <c r="U16" s="144">
        <v>3</v>
      </c>
      <c r="V16" s="144"/>
      <c r="W16" s="145" t="s">
        <v>598</v>
      </c>
      <c r="X16" s="145" t="s">
        <v>588</v>
      </c>
      <c r="Y16" s="145"/>
      <c r="Z16" s="145"/>
      <c r="AA16" s="145"/>
      <c r="AB16" s="145" t="s">
        <v>2</v>
      </c>
      <c r="AC16" s="145"/>
      <c r="AD16" s="60" t="s">
        <v>426</v>
      </c>
      <c r="AE16" s="146" t="s">
        <v>465</v>
      </c>
    </row>
    <row r="17" spans="1:31" ht="40.5" customHeight="1" x14ac:dyDescent="0.3">
      <c r="A17" s="270"/>
      <c r="B17" s="270"/>
      <c r="C17" s="276"/>
      <c r="D17" s="273"/>
      <c r="E17" s="273"/>
      <c r="F17" s="273"/>
      <c r="G17" s="271"/>
      <c r="H17" s="152" t="s">
        <v>427</v>
      </c>
      <c r="I17" s="140" t="s">
        <v>405</v>
      </c>
      <c r="J17" s="137" t="s">
        <v>513</v>
      </c>
      <c r="K17" s="137" t="s">
        <v>565</v>
      </c>
      <c r="L17" s="137" t="s">
        <v>566</v>
      </c>
      <c r="M17" s="32">
        <v>6</v>
      </c>
      <c r="N17" s="32">
        <v>1</v>
      </c>
      <c r="O17" s="76">
        <f t="shared" si="0"/>
        <v>6</v>
      </c>
      <c r="P17" s="76" t="str">
        <f t="shared" si="1"/>
        <v>MEDIO</v>
      </c>
      <c r="Q17" s="76">
        <v>60</v>
      </c>
      <c r="R17" s="76">
        <f t="shared" si="2"/>
        <v>360</v>
      </c>
      <c r="S17" s="76" t="str">
        <f t="shared" si="3"/>
        <v>II</v>
      </c>
      <c r="T17" s="87" t="str">
        <f t="shared" si="4"/>
        <v>ACEPTABLE CON CONTROL ESPECIFICO</v>
      </c>
      <c r="U17" s="144">
        <v>3</v>
      </c>
      <c r="V17" s="144"/>
      <c r="W17" s="144" t="s">
        <v>661</v>
      </c>
      <c r="X17" s="143" t="s">
        <v>588</v>
      </c>
      <c r="Y17" s="145"/>
      <c r="Z17" s="145"/>
      <c r="AA17" s="145"/>
      <c r="AB17" s="145" t="s">
        <v>2</v>
      </c>
      <c r="AC17" s="145"/>
      <c r="AD17" s="145" t="s">
        <v>428</v>
      </c>
      <c r="AE17" s="146" t="s">
        <v>465</v>
      </c>
    </row>
    <row r="18" spans="1:31" ht="68.25" customHeight="1" x14ac:dyDescent="0.3">
      <c r="A18" s="270"/>
      <c r="B18" s="270"/>
      <c r="C18" s="276"/>
      <c r="D18" s="273"/>
      <c r="E18" s="273"/>
      <c r="F18" s="273"/>
      <c r="G18" s="271"/>
      <c r="H18" s="140" t="s">
        <v>429</v>
      </c>
      <c r="I18" s="140" t="s">
        <v>79</v>
      </c>
      <c r="J18" s="84" t="s">
        <v>522</v>
      </c>
      <c r="K18" s="84" t="s">
        <v>538</v>
      </c>
      <c r="L18" s="84" t="s">
        <v>564</v>
      </c>
      <c r="M18" s="32">
        <v>2</v>
      </c>
      <c r="N18" s="32">
        <v>4</v>
      </c>
      <c r="O18" s="76">
        <f t="shared" si="0"/>
        <v>8</v>
      </c>
      <c r="P18" s="139" t="str">
        <f t="shared" si="1"/>
        <v>MEDIO</v>
      </c>
      <c r="Q18" s="76">
        <v>60</v>
      </c>
      <c r="R18" s="76">
        <f t="shared" si="2"/>
        <v>480</v>
      </c>
      <c r="S18" s="76" t="str">
        <f t="shared" si="3"/>
        <v>II</v>
      </c>
      <c r="T18" s="87" t="str">
        <f t="shared" si="4"/>
        <v>ACEPTABLE CON CONTROL ESPECIFICO</v>
      </c>
      <c r="U18" s="144">
        <v>3</v>
      </c>
      <c r="V18" s="144"/>
      <c r="W18" s="144" t="s">
        <v>587</v>
      </c>
      <c r="X18" s="145" t="s">
        <v>588</v>
      </c>
      <c r="Y18" s="145"/>
      <c r="Z18" s="145"/>
      <c r="AA18" s="145"/>
      <c r="AB18" s="145" t="s">
        <v>2</v>
      </c>
      <c r="AC18" s="145"/>
      <c r="AD18" s="145" t="s">
        <v>431</v>
      </c>
      <c r="AE18" s="146" t="s">
        <v>465</v>
      </c>
    </row>
    <row r="19" spans="1:31" ht="64.5" customHeight="1" x14ac:dyDescent="0.3">
      <c r="A19" s="270"/>
      <c r="B19" s="270"/>
      <c r="C19" s="277"/>
      <c r="D19" s="274"/>
      <c r="E19" s="274"/>
      <c r="F19" s="274"/>
      <c r="G19" s="151" t="s">
        <v>432</v>
      </c>
      <c r="H19" s="152" t="s">
        <v>433</v>
      </c>
      <c r="I19" s="140" t="s">
        <v>39</v>
      </c>
      <c r="J19" s="85" t="s">
        <v>513</v>
      </c>
      <c r="K19" s="85" t="s">
        <v>557</v>
      </c>
      <c r="L19" s="85" t="s">
        <v>556</v>
      </c>
      <c r="M19" s="32">
        <v>2</v>
      </c>
      <c r="N19" s="32">
        <v>2</v>
      </c>
      <c r="O19" s="76">
        <f t="shared" si="0"/>
        <v>4</v>
      </c>
      <c r="P19" s="76" t="str">
        <f t="shared" si="1"/>
        <v>BAJO</v>
      </c>
      <c r="Q19" s="76">
        <v>10</v>
      </c>
      <c r="R19" s="76">
        <f t="shared" si="2"/>
        <v>40</v>
      </c>
      <c r="S19" s="76" t="str">
        <f t="shared" si="3"/>
        <v>III</v>
      </c>
      <c r="T19" s="33" t="str">
        <f t="shared" si="4"/>
        <v>MEJORABLE</v>
      </c>
      <c r="U19" s="144">
        <v>3</v>
      </c>
      <c r="V19" s="144"/>
      <c r="W19" s="144" t="s">
        <v>658</v>
      </c>
      <c r="X19" s="145" t="s">
        <v>588</v>
      </c>
      <c r="Y19" s="145"/>
      <c r="Z19" s="145"/>
      <c r="AA19" s="145"/>
      <c r="AB19" s="145" t="s">
        <v>2</v>
      </c>
      <c r="AC19" s="145"/>
      <c r="AD19" s="145" t="s">
        <v>435</v>
      </c>
      <c r="AE19" s="146" t="s">
        <v>465</v>
      </c>
    </row>
    <row r="20" spans="1:31" ht="40.5" customHeight="1" x14ac:dyDescent="0.3">
      <c r="A20" s="270"/>
      <c r="B20" s="270"/>
      <c r="C20" s="231" t="s">
        <v>644</v>
      </c>
      <c r="D20" s="273" t="s">
        <v>655</v>
      </c>
      <c r="E20" s="273"/>
      <c r="F20" s="273"/>
      <c r="G20" s="283" t="s">
        <v>359</v>
      </c>
      <c r="H20" s="140" t="s">
        <v>365</v>
      </c>
      <c r="I20" s="140" t="s">
        <v>366</v>
      </c>
      <c r="J20" s="141" t="s">
        <v>513</v>
      </c>
      <c r="K20" s="141" t="s">
        <v>513</v>
      </c>
      <c r="L20" s="141" t="s">
        <v>509</v>
      </c>
      <c r="M20" s="32">
        <v>2</v>
      </c>
      <c r="N20" s="32">
        <v>4</v>
      </c>
      <c r="O20" s="76">
        <f t="shared" si="0"/>
        <v>8</v>
      </c>
      <c r="P20" s="76" t="str">
        <f t="shared" si="1"/>
        <v>MEDIO</v>
      </c>
      <c r="Q20" s="76">
        <v>25</v>
      </c>
      <c r="R20" s="76">
        <f t="shared" si="2"/>
        <v>200</v>
      </c>
      <c r="S20" s="76" t="str">
        <f t="shared" si="3"/>
        <v>II</v>
      </c>
      <c r="T20" s="87" t="str">
        <f t="shared" si="4"/>
        <v>ACEPTABLE CON CONTROL ESPECIFICO</v>
      </c>
      <c r="U20" s="144">
        <v>30</v>
      </c>
      <c r="V20" s="144"/>
      <c r="W20" s="144"/>
      <c r="X20" s="145" t="s">
        <v>588</v>
      </c>
      <c r="Y20" s="145"/>
      <c r="Z20" s="145"/>
      <c r="AA20" s="145"/>
      <c r="AB20" s="145" t="s">
        <v>2</v>
      </c>
      <c r="AC20" s="145"/>
      <c r="AD20" s="145" t="s">
        <v>364</v>
      </c>
      <c r="AE20" s="146" t="s">
        <v>465</v>
      </c>
    </row>
    <row r="21" spans="1:31" ht="40.5" customHeight="1" x14ac:dyDescent="0.3">
      <c r="A21" s="270"/>
      <c r="B21" s="270"/>
      <c r="C21" s="231"/>
      <c r="D21" s="273"/>
      <c r="E21" s="273"/>
      <c r="F21" s="273"/>
      <c r="G21" s="283"/>
      <c r="H21" s="140" t="s">
        <v>368</v>
      </c>
      <c r="I21" s="140" t="s">
        <v>369</v>
      </c>
      <c r="J21" s="141" t="s">
        <v>513</v>
      </c>
      <c r="K21" s="141" t="s">
        <v>513</v>
      </c>
      <c r="L21" s="141" t="s">
        <v>509</v>
      </c>
      <c r="M21" s="32">
        <v>2</v>
      </c>
      <c r="N21" s="32">
        <v>4</v>
      </c>
      <c r="O21" s="76">
        <f t="shared" si="0"/>
        <v>8</v>
      </c>
      <c r="P21" s="76" t="str">
        <f t="shared" si="1"/>
        <v>MEDIO</v>
      </c>
      <c r="Q21" s="76">
        <v>10</v>
      </c>
      <c r="R21" s="76">
        <f t="shared" si="2"/>
        <v>80</v>
      </c>
      <c r="S21" s="76" t="str">
        <f t="shared" si="3"/>
        <v>III</v>
      </c>
      <c r="T21" s="33" t="str">
        <f t="shared" si="4"/>
        <v>MEJORABLE</v>
      </c>
      <c r="U21" s="144"/>
      <c r="V21" s="144"/>
      <c r="W21" s="144" t="s">
        <v>653</v>
      </c>
      <c r="X21" s="145" t="s">
        <v>588</v>
      </c>
      <c r="Y21" s="145"/>
      <c r="Z21" s="145"/>
      <c r="AA21" s="145" t="s">
        <v>2</v>
      </c>
      <c r="AB21" s="145" t="s">
        <v>2</v>
      </c>
      <c r="AC21" s="145"/>
      <c r="AD21" s="145" t="s">
        <v>370</v>
      </c>
      <c r="AE21" s="146" t="s">
        <v>465</v>
      </c>
    </row>
    <row r="22" spans="1:31" ht="81" customHeight="1" x14ac:dyDescent="0.3">
      <c r="A22" s="270"/>
      <c r="B22" s="270"/>
      <c r="C22" s="231"/>
      <c r="D22" s="273"/>
      <c r="E22" s="273"/>
      <c r="F22" s="273"/>
      <c r="G22" s="283"/>
      <c r="H22" s="140" t="s">
        <v>375</v>
      </c>
      <c r="I22" s="140" t="s">
        <v>376</v>
      </c>
      <c r="J22" s="141" t="s">
        <v>508</v>
      </c>
      <c r="K22" s="141" t="s">
        <v>508</v>
      </c>
      <c r="L22" s="141" t="s">
        <v>711</v>
      </c>
      <c r="M22" s="46">
        <v>6</v>
      </c>
      <c r="N22" s="46">
        <v>3</v>
      </c>
      <c r="O22" s="76">
        <f t="shared" si="0"/>
        <v>18</v>
      </c>
      <c r="P22" s="76" t="str">
        <f t="shared" si="1"/>
        <v>ALTO</v>
      </c>
      <c r="Q22" s="76">
        <v>10</v>
      </c>
      <c r="R22" s="76">
        <f t="shared" si="2"/>
        <v>180</v>
      </c>
      <c r="S22" s="76" t="str">
        <f t="shared" si="3"/>
        <v>II</v>
      </c>
      <c r="T22" s="87" t="str">
        <f t="shared" si="4"/>
        <v>ACEPTABLE CON CONTROL ESPECIFICO</v>
      </c>
      <c r="U22" s="144"/>
      <c r="V22" s="144"/>
      <c r="W22" s="144"/>
      <c r="X22" s="145" t="s">
        <v>588</v>
      </c>
      <c r="Y22" s="145"/>
      <c r="Z22" s="145"/>
      <c r="AA22" s="145"/>
      <c r="AB22" s="145" t="s">
        <v>2</v>
      </c>
      <c r="AC22" s="145"/>
      <c r="AD22" s="145" t="s">
        <v>712</v>
      </c>
      <c r="AE22" s="146" t="s">
        <v>465</v>
      </c>
    </row>
    <row r="23" spans="1:31" ht="72.75" customHeight="1" x14ac:dyDescent="0.3">
      <c r="A23" s="270"/>
      <c r="B23" s="270"/>
      <c r="C23" s="231"/>
      <c r="D23" s="273"/>
      <c r="E23" s="273"/>
      <c r="F23" s="273"/>
      <c r="G23" s="283"/>
      <c r="H23" s="140" t="s">
        <v>378</v>
      </c>
      <c r="I23" s="140" t="s">
        <v>379</v>
      </c>
      <c r="J23" s="141" t="s">
        <v>508</v>
      </c>
      <c r="K23" s="141" t="s">
        <v>508</v>
      </c>
      <c r="L23" s="141" t="s">
        <v>641</v>
      </c>
      <c r="M23" s="48">
        <v>2</v>
      </c>
      <c r="N23" s="48">
        <v>2</v>
      </c>
      <c r="O23" s="76">
        <f t="shared" si="0"/>
        <v>4</v>
      </c>
      <c r="P23" s="76" t="str">
        <f t="shared" si="1"/>
        <v>BAJO</v>
      </c>
      <c r="Q23" s="76">
        <v>10</v>
      </c>
      <c r="R23" s="76">
        <f t="shared" si="2"/>
        <v>40</v>
      </c>
      <c r="S23" s="76" t="str">
        <f t="shared" si="3"/>
        <v>III</v>
      </c>
      <c r="T23" s="33" t="str">
        <f t="shared" si="4"/>
        <v>MEJORABLE</v>
      </c>
      <c r="U23" s="144"/>
      <c r="V23" s="144"/>
      <c r="W23" s="144"/>
      <c r="X23" s="145" t="s">
        <v>588</v>
      </c>
      <c r="Y23" s="145"/>
      <c r="Z23" s="145"/>
      <c r="AA23" s="145"/>
      <c r="AB23" s="145" t="s">
        <v>2</v>
      </c>
      <c r="AC23" s="145"/>
      <c r="AD23" s="145" t="s">
        <v>673</v>
      </c>
      <c r="AE23" s="146" t="s">
        <v>465</v>
      </c>
    </row>
    <row r="24" spans="1:31" ht="57" customHeight="1" x14ac:dyDescent="0.3">
      <c r="A24" s="270"/>
      <c r="B24" s="270"/>
      <c r="C24" s="231"/>
      <c r="D24" s="273"/>
      <c r="E24" s="273"/>
      <c r="F24" s="273"/>
      <c r="G24" s="283" t="s">
        <v>143</v>
      </c>
      <c r="H24" s="140" t="s">
        <v>386</v>
      </c>
      <c r="I24" s="140" t="s">
        <v>387</v>
      </c>
      <c r="J24" s="141" t="s">
        <v>508</v>
      </c>
      <c r="K24" s="141" t="s">
        <v>508</v>
      </c>
      <c r="L24" s="141" t="s">
        <v>102</v>
      </c>
      <c r="M24" s="32">
        <v>2</v>
      </c>
      <c r="N24" s="32">
        <v>2</v>
      </c>
      <c r="O24" s="76">
        <f t="shared" si="0"/>
        <v>4</v>
      </c>
      <c r="P24" s="76" t="str">
        <f t="shared" si="1"/>
        <v>BAJO</v>
      </c>
      <c r="Q24" s="76">
        <v>10</v>
      </c>
      <c r="R24" s="76">
        <f t="shared" si="2"/>
        <v>40</v>
      </c>
      <c r="S24" s="76" t="str">
        <f t="shared" si="3"/>
        <v>III</v>
      </c>
      <c r="T24" s="33" t="str">
        <f t="shared" si="4"/>
        <v>MEJORABLE</v>
      </c>
      <c r="U24" s="144"/>
      <c r="V24" s="144"/>
      <c r="W24" s="144" t="s">
        <v>660</v>
      </c>
      <c r="X24" s="145" t="s">
        <v>588</v>
      </c>
      <c r="Y24" s="145"/>
      <c r="Z24" s="145"/>
      <c r="AA24" s="145"/>
      <c r="AB24" s="145" t="s">
        <v>2</v>
      </c>
      <c r="AC24" s="145"/>
      <c r="AD24" s="145" t="s">
        <v>705</v>
      </c>
      <c r="AE24" s="146" t="s">
        <v>465</v>
      </c>
    </row>
    <row r="25" spans="1:31" ht="47.25" customHeight="1" x14ac:dyDescent="0.3">
      <c r="A25" s="270"/>
      <c r="B25" s="270"/>
      <c r="C25" s="231"/>
      <c r="D25" s="273"/>
      <c r="E25" s="273"/>
      <c r="F25" s="273"/>
      <c r="G25" s="283"/>
      <c r="H25" s="140" t="s">
        <v>390</v>
      </c>
      <c r="I25" s="140" t="s">
        <v>391</v>
      </c>
      <c r="J25" s="141" t="s">
        <v>508</v>
      </c>
      <c r="K25" s="141" t="s">
        <v>508</v>
      </c>
      <c r="L25" s="141" t="s">
        <v>102</v>
      </c>
      <c r="M25" s="32">
        <v>6</v>
      </c>
      <c r="N25" s="32">
        <v>3</v>
      </c>
      <c r="O25" s="76">
        <f t="shared" si="0"/>
        <v>18</v>
      </c>
      <c r="P25" s="76" t="str">
        <f t="shared" si="1"/>
        <v>ALTO</v>
      </c>
      <c r="Q25" s="76">
        <v>10</v>
      </c>
      <c r="R25" s="76">
        <f t="shared" si="2"/>
        <v>180</v>
      </c>
      <c r="S25" s="76" t="str">
        <f t="shared" si="3"/>
        <v>II</v>
      </c>
      <c r="T25" s="87" t="str">
        <f t="shared" si="4"/>
        <v>ACEPTABLE CON CONTROL ESPECIFICO</v>
      </c>
      <c r="U25" s="144"/>
      <c r="V25" s="144"/>
      <c r="W25" s="144" t="s">
        <v>660</v>
      </c>
      <c r="X25" s="145" t="s">
        <v>588</v>
      </c>
      <c r="Y25" s="145"/>
      <c r="Z25" s="145"/>
      <c r="AA25" s="145"/>
      <c r="AB25" s="145" t="s">
        <v>2</v>
      </c>
      <c r="AC25" s="145"/>
      <c r="AD25" s="168" t="s">
        <v>705</v>
      </c>
      <c r="AE25" s="146" t="s">
        <v>465</v>
      </c>
    </row>
    <row r="26" spans="1:31" ht="30" customHeight="1" x14ac:dyDescent="0.3">
      <c r="A26" s="270"/>
      <c r="B26" s="270"/>
      <c r="C26" s="231"/>
      <c r="D26" s="273"/>
      <c r="E26" s="273"/>
      <c r="F26" s="273"/>
      <c r="G26" s="151" t="s">
        <v>133</v>
      </c>
      <c r="H26" s="152" t="s">
        <v>398</v>
      </c>
      <c r="I26" s="140" t="s">
        <v>59</v>
      </c>
      <c r="J26" s="141" t="s">
        <v>508</v>
      </c>
      <c r="K26" s="141" t="s">
        <v>508</v>
      </c>
      <c r="L26" s="141" t="s">
        <v>72</v>
      </c>
      <c r="M26" s="32">
        <v>2</v>
      </c>
      <c r="N26" s="32">
        <v>2</v>
      </c>
      <c r="O26" s="76">
        <f t="shared" si="0"/>
        <v>4</v>
      </c>
      <c r="P26" s="76" t="str">
        <f t="shared" si="1"/>
        <v>BAJO</v>
      </c>
      <c r="Q26" s="76">
        <v>25</v>
      </c>
      <c r="R26" s="76">
        <f t="shared" si="2"/>
        <v>100</v>
      </c>
      <c r="S26" s="76" t="str">
        <f t="shared" si="3"/>
        <v>III</v>
      </c>
      <c r="T26" s="33" t="str">
        <f t="shared" si="4"/>
        <v>MEJORABLE</v>
      </c>
      <c r="U26" s="144"/>
      <c r="V26" s="144"/>
      <c r="W26" s="144"/>
      <c r="X26" s="145" t="s">
        <v>588</v>
      </c>
      <c r="Y26" s="145" t="s">
        <v>2</v>
      </c>
      <c r="Z26" s="145"/>
      <c r="AA26" s="145"/>
      <c r="AB26" s="145"/>
      <c r="AC26" s="145"/>
      <c r="AD26" s="145" t="s">
        <v>707</v>
      </c>
      <c r="AE26" s="146" t="s">
        <v>465</v>
      </c>
    </row>
    <row r="27" spans="1:31" ht="54.75" customHeight="1" x14ac:dyDescent="0.3">
      <c r="A27" s="270"/>
      <c r="B27" s="270"/>
      <c r="C27" s="231"/>
      <c r="D27" s="273"/>
      <c r="E27" s="273"/>
      <c r="F27" s="273"/>
      <c r="G27" s="151" t="s">
        <v>477</v>
      </c>
      <c r="H27" s="152" t="s">
        <v>400</v>
      </c>
      <c r="I27" s="140" t="s">
        <v>401</v>
      </c>
      <c r="J27" s="140" t="s">
        <v>513</v>
      </c>
      <c r="K27" s="140" t="s">
        <v>513</v>
      </c>
      <c r="L27" s="140" t="s">
        <v>577</v>
      </c>
      <c r="M27" s="32">
        <v>6</v>
      </c>
      <c r="N27" s="32">
        <v>3</v>
      </c>
      <c r="O27" s="76">
        <f t="shared" si="0"/>
        <v>18</v>
      </c>
      <c r="P27" s="139" t="str">
        <f t="shared" si="1"/>
        <v>ALTO</v>
      </c>
      <c r="Q27" s="76">
        <v>25</v>
      </c>
      <c r="R27" s="76">
        <f t="shared" si="2"/>
        <v>450</v>
      </c>
      <c r="S27" s="76" t="str">
        <f t="shared" si="3"/>
        <v>II</v>
      </c>
      <c r="T27" s="87" t="str">
        <f t="shared" si="4"/>
        <v>ACEPTABLE CON CONTROL ESPECIFICO</v>
      </c>
      <c r="U27" s="144"/>
      <c r="V27" s="144"/>
      <c r="W27" s="144"/>
      <c r="X27" s="145" t="s">
        <v>588</v>
      </c>
      <c r="Y27" s="145"/>
      <c r="Z27" s="145"/>
      <c r="AA27" s="145"/>
      <c r="AB27" s="145" t="s">
        <v>2</v>
      </c>
      <c r="AC27" s="145"/>
      <c r="AD27" s="145" t="s">
        <v>460</v>
      </c>
      <c r="AE27" s="146" t="s">
        <v>465</v>
      </c>
    </row>
    <row r="28" spans="1:31" ht="77.25" customHeight="1" x14ac:dyDescent="0.3">
      <c r="A28" s="270"/>
      <c r="B28" s="270"/>
      <c r="C28" s="231"/>
      <c r="D28" s="273"/>
      <c r="E28" s="273"/>
      <c r="F28" s="273"/>
      <c r="G28" s="149" t="s">
        <v>403</v>
      </c>
      <c r="H28" s="152" t="s">
        <v>404</v>
      </c>
      <c r="I28" s="140" t="s">
        <v>405</v>
      </c>
      <c r="J28" s="96" t="s">
        <v>513</v>
      </c>
      <c r="K28" s="96" t="s">
        <v>552</v>
      </c>
      <c r="L28" s="96" t="s">
        <v>553</v>
      </c>
      <c r="M28" s="46">
        <v>2</v>
      </c>
      <c r="N28" s="46">
        <v>2</v>
      </c>
      <c r="O28" s="76">
        <f t="shared" si="0"/>
        <v>4</v>
      </c>
      <c r="P28" s="76" t="str">
        <f t="shared" si="1"/>
        <v>BAJO</v>
      </c>
      <c r="Q28" s="76">
        <v>10</v>
      </c>
      <c r="R28" s="76">
        <f t="shared" si="2"/>
        <v>40</v>
      </c>
      <c r="S28" s="76" t="str">
        <f t="shared" si="3"/>
        <v>III</v>
      </c>
      <c r="T28" s="33" t="str">
        <f t="shared" si="4"/>
        <v>MEJORABLE</v>
      </c>
      <c r="U28" s="144"/>
      <c r="V28" s="144"/>
      <c r="W28" s="144" t="s">
        <v>602</v>
      </c>
      <c r="X28" s="145" t="s">
        <v>588</v>
      </c>
      <c r="Y28" s="145"/>
      <c r="Z28" s="145"/>
      <c r="AA28" s="145"/>
      <c r="AB28" s="145" t="s">
        <v>2</v>
      </c>
      <c r="AC28" s="145"/>
      <c r="AD28" s="145" t="s">
        <v>406</v>
      </c>
      <c r="AE28" s="146" t="s">
        <v>465</v>
      </c>
    </row>
    <row r="29" spans="1:31" ht="45.75" customHeight="1" x14ac:dyDescent="0.3">
      <c r="A29" s="270"/>
      <c r="B29" s="270"/>
      <c r="C29" s="231"/>
      <c r="D29" s="273"/>
      <c r="E29" s="273"/>
      <c r="F29" s="273"/>
      <c r="G29" s="283" t="s">
        <v>86</v>
      </c>
      <c r="H29" s="152" t="s">
        <v>412</v>
      </c>
      <c r="I29" s="140" t="s">
        <v>413</v>
      </c>
      <c r="J29" s="84" t="s">
        <v>513</v>
      </c>
      <c r="K29" s="84" t="s">
        <v>513</v>
      </c>
      <c r="L29" s="84" t="s">
        <v>509</v>
      </c>
      <c r="M29" s="32">
        <v>6</v>
      </c>
      <c r="N29" s="32">
        <v>2</v>
      </c>
      <c r="O29" s="76">
        <f t="shared" si="0"/>
        <v>12</v>
      </c>
      <c r="P29" s="76" t="str">
        <f t="shared" si="1"/>
        <v>ALTO</v>
      </c>
      <c r="Q29" s="76">
        <v>10</v>
      </c>
      <c r="R29" s="76">
        <f t="shared" si="2"/>
        <v>120</v>
      </c>
      <c r="S29" s="76" t="str">
        <f t="shared" si="3"/>
        <v>III</v>
      </c>
      <c r="T29" s="33" t="str">
        <f t="shared" si="4"/>
        <v>MEJORABLE</v>
      </c>
      <c r="U29" s="144"/>
      <c r="V29" s="144"/>
      <c r="W29" s="188" t="s">
        <v>663</v>
      </c>
      <c r="X29" s="145" t="s">
        <v>588</v>
      </c>
      <c r="Y29" s="145"/>
      <c r="Z29" s="145"/>
      <c r="AA29" s="145"/>
      <c r="AB29" s="145" t="s">
        <v>2</v>
      </c>
      <c r="AC29" s="145"/>
      <c r="AD29" s="247" t="s">
        <v>708</v>
      </c>
      <c r="AE29" s="146" t="s">
        <v>465</v>
      </c>
    </row>
    <row r="30" spans="1:31" ht="44.25" customHeight="1" x14ac:dyDescent="0.3">
      <c r="A30" s="270"/>
      <c r="B30" s="270"/>
      <c r="C30" s="231"/>
      <c r="D30" s="273"/>
      <c r="E30" s="273"/>
      <c r="F30" s="273"/>
      <c r="G30" s="283"/>
      <c r="H30" s="152" t="s">
        <v>417</v>
      </c>
      <c r="I30" s="140" t="s">
        <v>408</v>
      </c>
      <c r="J30" s="84" t="s">
        <v>513</v>
      </c>
      <c r="K30" s="84" t="s">
        <v>513</v>
      </c>
      <c r="L30" s="84" t="s">
        <v>509</v>
      </c>
      <c r="M30" s="32">
        <v>2</v>
      </c>
      <c r="N30" s="32">
        <v>2</v>
      </c>
      <c r="O30" s="76">
        <f t="shared" si="0"/>
        <v>4</v>
      </c>
      <c r="P30" s="76" t="str">
        <f t="shared" si="1"/>
        <v>BAJO</v>
      </c>
      <c r="Q30" s="76">
        <v>10</v>
      </c>
      <c r="R30" s="76">
        <f t="shared" si="2"/>
        <v>40</v>
      </c>
      <c r="S30" s="76" t="str">
        <f t="shared" si="3"/>
        <v>III</v>
      </c>
      <c r="T30" s="33" t="str">
        <f t="shared" si="4"/>
        <v>MEJORABLE</v>
      </c>
      <c r="U30" s="144"/>
      <c r="V30" s="144"/>
      <c r="W30" s="144" t="s">
        <v>663</v>
      </c>
      <c r="X30" s="145" t="s">
        <v>588</v>
      </c>
      <c r="Y30" s="145"/>
      <c r="Z30" s="145"/>
      <c r="AA30" s="145"/>
      <c r="AB30" s="145" t="s">
        <v>2</v>
      </c>
      <c r="AC30" s="145"/>
      <c r="AD30" s="247"/>
      <c r="AE30" s="146" t="s">
        <v>465</v>
      </c>
    </row>
    <row r="31" spans="1:31" ht="54" customHeight="1" x14ac:dyDescent="0.3">
      <c r="A31" s="270"/>
      <c r="B31" s="270"/>
      <c r="C31" s="231"/>
      <c r="D31" s="273"/>
      <c r="E31" s="273"/>
      <c r="F31" s="273"/>
      <c r="G31" s="271" t="s">
        <v>656</v>
      </c>
      <c r="H31" s="152" t="s">
        <v>424</v>
      </c>
      <c r="I31" s="140" t="s">
        <v>425</v>
      </c>
      <c r="J31" s="46" t="s">
        <v>508</v>
      </c>
      <c r="K31" s="46" t="s">
        <v>524</v>
      </c>
      <c r="L31" s="46" t="s">
        <v>533</v>
      </c>
      <c r="M31" s="46">
        <v>6</v>
      </c>
      <c r="N31" s="46">
        <v>1</v>
      </c>
      <c r="O31" s="76">
        <f t="shared" si="0"/>
        <v>6</v>
      </c>
      <c r="P31" s="76" t="str">
        <f t="shared" si="1"/>
        <v>MEDIO</v>
      </c>
      <c r="Q31" s="76">
        <v>25</v>
      </c>
      <c r="R31" s="76">
        <f t="shared" si="2"/>
        <v>150</v>
      </c>
      <c r="S31" s="76" t="str">
        <f t="shared" si="3"/>
        <v>II</v>
      </c>
      <c r="T31" s="87" t="str">
        <f t="shared" si="4"/>
        <v>ACEPTABLE CON CONTROL ESPECIFICO</v>
      </c>
      <c r="U31" s="144"/>
      <c r="V31" s="144"/>
      <c r="W31" s="145" t="s">
        <v>598</v>
      </c>
      <c r="X31" s="145" t="s">
        <v>588</v>
      </c>
      <c r="Y31" s="145"/>
      <c r="Z31" s="145"/>
      <c r="AA31" s="145"/>
      <c r="AB31" s="145" t="s">
        <v>2</v>
      </c>
      <c r="AC31" s="145"/>
      <c r="AD31" s="145" t="s">
        <v>426</v>
      </c>
      <c r="AE31" s="146" t="s">
        <v>465</v>
      </c>
    </row>
    <row r="32" spans="1:31" ht="45" customHeight="1" x14ac:dyDescent="0.3">
      <c r="A32" s="270"/>
      <c r="B32" s="270"/>
      <c r="C32" s="231"/>
      <c r="D32" s="273"/>
      <c r="E32" s="273"/>
      <c r="F32" s="273"/>
      <c r="G32" s="271"/>
      <c r="H32" s="152" t="s">
        <v>657</v>
      </c>
      <c r="I32" s="140" t="s">
        <v>405</v>
      </c>
      <c r="J32" s="137" t="s">
        <v>513</v>
      </c>
      <c r="K32" s="137" t="s">
        <v>565</v>
      </c>
      <c r="L32" s="137" t="s">
        <v>566</v>
      </c>
      <c r="M32" s="32">
        <v>2</v>
      </c>
      <c r="N32" s="32">
        <v>1</v>
      </c>
      <c r="O32" s="76">
        <f t="shared" si="0"/>
        <v>2</v>
      </c>
      <c r="P32" s="76" t="str">
        <f t="shared" si="1"/>
        <v>BAJO</v>
      </c>
      <c r="Q32" s="76">
        <v>25</v>
      </c>
      <c r="R32" s="76">
        <f t="shared" si="2"/>
        <v>50</v>
      </c>
      <c r="S32" s="76" t="str">
        <f t="shared" si="3"/>
        <v>III</v>
      </c>
      <c r="T32" s="33" t="str">
        <f t="shared" si="4"/>
        <v>MEJORABLE</v>
      </c>
      <c r="U32" s="144"/>
      <c r="V32" s="144"/>
      <c r="W32" s="144" t="s">
        <v>661</v>
      </c>
      <c r="X32" s="145" t="s">
        <v>588</v>
      </c>
      <c r="Y32" s="145"/>
      <c r="Z32" s="145"/>
      <c r="AA32" s="145"/>
      <c r="AB32" s="145" t="s">
        <v>2</v>
      </c>
      <c r="AC32" s="145"/>
      <c r="AD32" s="145" t="s">
        <v>428</v>
      </c>
      <c r="AE32" s="146" t="s">
        <v>465</v>
      </c>
    </row>
    <row r="33" spans="1:31" ht="75" customHeight="1" x14ac:dyDescent="0.3">
      <c r="A33" s="270"/>
      <c r="B33" s="270"/>
      <c r="C33" s="231"/>
      <c r="D33" s="273"/>
      <c r="E33" s="273"/>
      <c r="F33" s="273"/>
      <c r="G33" s="271"/>
      <c r="H33" s="140" t="s">
        <v>429</v>
      </c>
      <c r="I33" s="140" t="s">
        <v>79</v>
      </c>
      <c r="J33" s="84" t="s">
        <v>522</v>
      </c>
      <c r="K33" s="84" t="s">
        <v>538</v>
      </c>
      <c r="L33" s="84" t="s">
        <v>564</v>
      </c>
      <c r="M33" s="43">
        <v>2</v>
      </c>
      <c r="N33" s="32">
        <v>4</v>
      </c>
      <c r="O33" s="76">
        <f t="shared" si="0"/>
        <v>8</v>
      </c>
      <c r="P33" s="139" t="str">
        <f t="shared" si="1"/>
        <v>MEDIO</v>
      </c>
      <c r="Q33" s="76">
        <v>60</v>
      </c>
      <c r="R33" s="76">
        <f t="shared" si="2"/>
        <v>480</v>
      </c>
      <c r="S33" s="76" t="str">
        <f t="shared" si="3"/>
        <v>II</v>
      </c>
      <c r="T33" s="87" t="str">
        <f t="shared" si="4"/>
        <v>ACEPTABLE CON CONTROL ESPECIFICO</v>
      </c>
      <c r="U33" s="144"/>
      <c r="V33" s="144"/>
      <c r="W33" s="144" t="s">
        <v>587</v>
      </c>
      <c r="X33" s="145" t="s">
        <v>588</v>
      </c>
      <c r="Y33" s="145"/>
      <c r="Z33" s="145"/>
      <c r="AA33" s="145"/>
      <c r="AB33" s="145" t="s">
        <v>2</v>
      </c>
      <c r="AC33" s="145"/>
      <c r="AD33" s="145" t="s">
        <v>461</v>
      </c>
      <c r="AE33" s="146" t="s">
        <v>465</v>
      </c>
    </row>
    <row r="34" spans="1:31" ht="73.5" customHeight="1" x14ac:dyDescent="0.3">
      <c r="A34" s="270"/>
      <c r="B34" s="270"/>
      <c r="C34" s="231"/>
      <c r="D34" s="274"/>
      <c r="E34" s="273"/>
      <c r="F34" s="273"/>
      <c r="G34" s="151" t="s">
        <v>432</v>
      </c>
      <c r="H34" s="152" t="s">
        <v>433</v>
      </c>
      <c r="I34" s="140" t="s">
        <v>462</v>
      </c>
      <c r="J34" s="85" t="s">
        <v>513</v>
      </c>
      <c r="K34" s="85" t="s">
        <v>557</v>
      </c>
      <c r="L34" s="85" t="s">
        <v>556</v>
      </c>
      <c r="M34" s="32">
        <v>2</v>
      </c>
      <c r="N34" s="32">
        <v>2</v>
      </c>
      <c r="O34" s="76">
        <f t="shared" si="0"/>
        <v>4</v>
      </c>
      <c r="P34" s="76" t="str">
        <f t="shared" si="1"/>
        <v>BAJO</v>
      </c>
      <c r="Q34" s="76">
        <v>10</v>
      </c>
      <c r="R34" s="76">
        <f t="shared" si="2"/>
        <v>40</v>
      </c>
      <c r="S34" s="76" t="str">
        <f t="shared" si="3"/>
        <v>III</v>
      </c>
      <c r="T34" s="33" t="str">
        <f t="shared" si="4"/>
        <v>MEJORABLE</v>
      </c>
      <c r="U34" s="144"/>
      <c r="V34" s="144"/>
      <c r="W34" s="144" t="s">
        <v>658</v>
      </c>
      <c r="X34" s="145" t="s">
        <v>588</v>
      </c>
      <c r="Y34" s="145"/>
      <c r="Z34" s="145"/>
      <c r="AA34" s="145"/>
      <c r="AB34" s="145" t="s">
        <v>2</v>
      </c>
      <c r="AC34" s="145"/>
      <c r="AD34" s="145" t="s">
        <v>435</v>
      </c>
      <c r="AE34" s="146" t="s">
        <v>465</v>
      </c>
    </row>
    <row r="35" spans="1:31" s="61" customFormat="1" ht="52.5" customHeight="1" x14ac:dyDescent="0.3">
      <c r="A35" s="270"/>
      <c r="B35" s="270"/>
      <c r="C35" s="272" t="s">
        <v>650</v>
      </c>
      <c r="D35" s="271" t="s">
        <v>645</v>
      </c>
      <c r="E35" s="272"/>
      <c r="F35" s="272" t="s">
        <v>25</v>
      </c>
      <c r="G35" s="283" t="s">
        <v>359</v>
      </c>
      <c r="H35" s="140" t="s">
        <v>659</v>
      </c>
      <c r="I35" s="140" t="s">
        <v>361</v>
      </c>
      <c r="J35" s="84" t="s">
        <v>513</v>
      </c>
      <c r="K35" s="84" t="s">
        <v>513</v>
      </c>
      <c r="L35" s="84" t="s">
        <v>509</v>
      </c>
      <c r="M35" s="46">
        <v>6</v>
      </c>
      <c r="N35" s="140">
        <v>2</v>
      </c>
      <c r="O35" s="76">
        <f t="shared" si="0"/>
        <v>12</v>
      </c>
      <c r="P35" s="76" t="str">
        <f t="shared" si="1"/>
        <v>ALTO</v>
      </c>
      <c r="Q35" s="76">
        <v>10</v>
      </c>
      <c r="R35" s="76">
        <f t="shared" si="2"/>
        <v>120</v>
      </c>
      <c r="S35" s="76" t="str">
        <f t="shared" si="3"/>
        <v>III</v>
      </c>
      <c r="T35" s="33" t="str">
        <f t="shared" si="4"/>
        <v>MEJORABLE</v>
      </c>
      <c r="U35" s="144"/>
      <c r="V35" s="144"/>
      <c r="W35" s="144"/>
      <c r="X35" s="145" t="s">
        <v>588</v>
      </c>
      <c r="Y35" s="145"/>
      <c r="Z35" s="145"/>
      <c r="AA35" s="145"/>
      <c r="AB35" s="145" t="s">
        <v>2</v>
      </c>
      <c r="AC35" s="145"/>
      <c r="AD35" s="145" t="s">
        <v>364</v>
      </c>
      <c r="AE35" s="146" t="s">
        <v>465</v>
      </c>
    </row>
    <row r="36" spans="1:31" s="61" customFormat="1" ht="52.5" customHeight="1" x14ac:dyDescent="0.3">
      <c r="A36" s="270"/>
      <c r="B36" s="270"/>
      <c r="C36" s="273"/>
      <c r="D36" s="271"/>
      <c r="E36" s="273"/>
      <c r="F36" s="273"/>
      <c r="G36" s="283"/>
      <c r="H36" s="140" t="s">
        <v>375</v>
      </c>
      <c r="I36" s="140" t="s">
        <v>376</v>
      </c>
      <c r="J36" s="141" t="s">
        <v>508</v>
      </c>
      <c r="K36" s="141" t="s">
        <v>508</v>
      </c>
      <c r="L36" s="141" t="s">
        <v>641</v>
      </c>
      <c r="M36" s="140">
        <v>6</v>
      </c>
      <c r="N36" s="140">
        <v>2</v>
      </c>
      <c r="O36" s="76">
        <f t="shared" si="0"/>
        <v>12</v>
      </c>
      <c r="P36" s="76" t="str">
        <f t="shared" si="1"/>
        <v>ALTO</v>
      </c>
      <c r="Q36" s="76">
        <v>10</v>
      </c>
      <c r="R36" s="76">
        <f t="shared" si="2"/>
        <v>120</v>
      </c>
      <c r="S36" s="76" t="str">
        <f t="shared" si="3"/>
        <v>III</v>
      </c>
      <c r="T36" s="33" t="str">
        <f t="shared" si="4"/>
        <v>MEJORABLE</v>
      </c>
      <c r="U36" s="144"/>
      <c r="V36" s="144"/>
      <c r="W36" s="144"/>
      <c r="X36" s="145" t="s">
        <v>588</v>
      </c>
      <c r="Y36" s="145"/>
      <c r="Z36" s="145"/>
      <c r="AA36" s="145"/>
      <c r="AB36" s="145" t="s">
        <v>2</v>
      </c>
      <c r="AC36" s="145"/>
      <c r="AD36" s="145" t="s">
        <v>377</v>
      </c>
      <c r="AE36" s="146" t="s">
        <v>465</v>
      </c>
    </row>
    <row r="37" spans="1:31" s="61" customFormat="1" ht="64.5" customHeight="1" x14ac:dyDescent="0.3">
      <c r="A37" s="270"/>
      <c r="B37" s="270"/>
      <c r="C37" s="273"/>
      <c r="D37" s="271"/>
      <c r="E37" s="273"/>
      <c r="F37" s="273"/>
      <c r="G37" s="283"/>
      <c r="H37" s="140" t="s">
        <v>378</v>
      </c>
      <c r="I37" s="140" t="s">
        <v>379</v>
      </c>
      <c r="J37" s="141" t="s">
        <v>508</v>
      </c>
      <c r="K37" s="141" t="s">
        <v>508</v>
      </c>
      <c r="L37" s="141" t="s">
        <v>641</v>
      </c>
      <c r="M37" s="46">
        <v>2</v>
      </c>
      <c r="N37" s="140">
        <v>2</v>
      </c>
      <c r="O37" s="76">
        <f t="shared" si="0"/>
        <v>4</v>
      </c>
      <c r="P37" s="76" t="str">
        <f t="shared" si="1"/>
        <v>BAJO</v>
      </c>
      <c r="Q37" s="76">
        <v>10</v>
      </c>
      <c r="R37" s="76">
        <f t="shared" si="2"/>
        <v>40</v>
      </c>
      <c r="S37" s="76" t="str">
        <f t="shared" si="3"/>
        <v>III</v>
      </c>
      <c r="T37" s="33" t="str">
        <f t="shared" si="4"/>
        <v>MEJORABLE</v>
      </c>
      <c r="U37" s="144"/>
      <c r="V37" s="144"/>
      <c r="W37" s="144"/>
      <c r="X37" s="145" t="s">
        <v>588</v>
      </c>
      <c r="Y37" s="145"/>
      <c r="Z37" s="145"/>
      <c r="AA37" s="145"/>
      <c r="AB37" s="145" t="s">
        <v>2</v>
      </c>
      <c r="AC37" s="145"/>
      <c r="AD37" s="145" t="s">
        <v>381</v>
      </c>
      <c r="AE37" s="146" t="s">
        <v>465</v>
      </c>
    </row>
    <row r="38" spans="1:31" ht="55.5" customHeight="1" x14ac:dyDescent="0.3">
      <c r="A38" s="270"/>
      <c r="B38" s="270"/>
      <c r="C38" s="273"/>
      <c r="D38" s="271"/>
      <c r="E38" s="273"/>
      <c r="F38" s="273"/>
      <c r="G38" s="283" t="s">
        <v>143</v>
      </c>
      <c r="H38" s="140" t="s">
        <v>386</v>
      </c>
      <c r="I38" s="140" t="s">
        <v>387</v>
      </c>
      <c r="J38" s="141" t="s">
        <v>508</v>
      </c>
      <c r="K38" s="141" t="s">
        <v>508</v>
      </c>
      <c r="L38" s="141" t="s">
        <v>102</v>
      </c>
      <c r="M38" s="46">
        <v>2</v>
      </c>
      <c r="N38" s="140">
        <v>2</v>
      </c>
      <c r="O38" s="76">
        <f t="shared" si="0"/>
        <v>4</v>
      </c>
      <c r="P38" s="76" t="str">
        <f t="shared" si="1"/>
        <v>BAJO</v>
      </c>
      <c r="Q38" s="76">
        <v>10</v>
      </c>
      <c r="R38" s="76">
        <f t="shared" si="2"/>
        <v>40</v>
      </c>
      <c r="S38" s="76" t="str">
        <f t="shared" si="3"/>
        <v>III</v>
      </c>
      <c r="T38" s="33" t="str">
        <f t="shared" si="4"/>
        <v>MEJORABLE</v>
      </c>
      <c r="U38" s="144"/>
      <c r="V38" s="144"/>
      <c r="W38" s="144" t="s">
        <v>660</v>
      </c>
      <c r="X38" s="145" t="s">
        <v>588</v>
      </c>
      <c r="Y38" s="145"/>
      <c r="Z38" s="145"/>
      <c r="AA38" s="145"/>
      <c r="AB38" s="145" t="s">
        <v>2</v>
      </c>
      <c r="AC38" s="145"/>
      <c r="AD38" s="145" t="s">
        <v>389</v>
      </c>
      <c r="AE38" s="146" t="s">
        <v>465</v>
      </c>
    </row>
    <row r="39" spans="1:31" ht="42.75" customHeight="1" x14ac:dyDescent="0.3">
      <c r="A39" s="270"/>
      <c r="B39" s="270"/>
      <c r="C39" s="273"/>
      <c r="D39" s="271"/>
      <c r="E39" s="273"/>
      <c r="F39" s="273"/>
      <c r="G39" s="283"/>
      <c r="H39" s="140" t="s">
        <v>390</v>
      </c>
      <c r="I39" s="140" t="s">
        <v>391</v>
      </c>
      <c r="J39" s="141" t="s">
        <v>508</v>
      </c>
      <c r="K39" s="141" t="s">
        <v>508</v>
      </c>
      <c r="L39" s="141" t="s">
        <v>102</v>
      </c>
      <c r="M39" s="140">
        <v>6</v>
      </c>
      <c r="N39" s="140">
        <v>2</v>
      </c>
      <c r="O39" s="76">
        <f t="shared" si="0"/>
        <v>12</v>
      </c>
      <c r="P39" s="76" t="str">
        <f t="shared" si="1"/>
        <v>ALTO</v>
      </c>
      <c r="Q39" s="76">
        <v>10</v>
      </c>
      <c r="R39" s="76">
        <f t="shared" si="2"/>
        <v>120</v>
      </c>
      <c r="S39" s="76" t="str">
        <f t="shared" si="3"/>
        <v>III</v>
      </c>
      <c r="T39" s="33" t="str">
        <f t="shared" si="4"/>
        <v>MEJORABLE</v>
      </c>
      <c r="U39" s="144"/>
      <c r="V39" s="144"/>
      <c r="W39" s="144" t="s">
        <v>660</v>
      </c>
      <c r="X39" s="145" t="s">
        <v>588</v>
      </c>
      <c r="Y39" s="145"/>
      <c r="Z39" s="145"/>
      <c r="AA39" s="145"/>
      <c r="AB39" s="145" t="s">
        <v>2</v>
      </c>
      <c r="AC39" s="145"/>
      <c r="AD39" s="145" t="s">
        <v>389</v>
      </c>
      <c r="AE39" s="146" t="s">
        <v>465</v>
      </c>
    </row>
    <row r="40" spans="1:31" ht="57.75" customHeight="1" x14ac:dyDescent="0.3">
      <c r="A40" s="270"/>
      <c r="B40" s="270"/>
      <c r="C40" s="273"/>
      <c r="D40" s="271"/>
      <c r="E40" s="273"/>
      <c r="F40" s="273"/>
      <c r="G40" s="283"/>
      <c r="H40" s="140" t="s">
        <v>392</v>
      </c>
      <c r="I40" s="140" t="s">
        <v>393</v>
      </c>
      <c r="J40" s="141" t="s">
        <v>508</v>
      </c>
      <c r="K40" s="141" t="s">
        <v>508</v>
      </c>
      <c r="L40" s="141" t="s">
        <v>651</v>
      </c>
      <c r="M40" s="46">
        <v>2</v>
      </c>
      <c r="N40" s="140">
        <v>2</v>
      </c>
      <c r="O40" s="76">
        <f t="shared" si="0"/>
        <v>4</v>
      </c>
      <c r="P40" s="76" t="str">
        <f t="shared" si="1"/>
        <v>BAJO</v>
      </c>
      <c r="Q40" s="76">
        <v>10</v>
      </c>
      <c r="R40" s="76">
        <f t="shared" si="2"/>
        <v>40</v>
      </c>
      <c r="S40" s="76" t="str">
        <f t="shared" si="3"/>
        <v>III</v>
      </c>
      <c r="T40" s="33" t="str">
        <f t="shared" si="4"/>
        <v>MEJORABLE</v>
      </c>
      <c r="U40" s="144"/>
      <c r="V40" s="144"/>
      <c r="W40" s="144"/>
      <c r="X40" s="145" t="s">
        <v>588</v>
      </c>
      <c r="Y40" s="145"/>
      <c r="Z40" s="145"/>
      <c r="AA40" s="145"/>
      <c r="AB40" s="145" t="s">
        <v>2</v>
      </c>
      <c r="AC40" s="145"/>
      <c r="AD40" s="145" t="s">
        <v>396</v>
      </c>
      <c r="AE40" s="146" t="s">
        <v>465</v>
      </c>
    </row>
    <row r="41" spans="1:31" ht="50.25" customHeight="1" x14ac:dyDescent="0.3">
      <c r="A41" s="270"/>
      <c r="B41" s="270"/>
      <c r="C41" s="273"/>
      <c r="D41" s="271"/>
      <c r="E41" s="273"/>
      <c r="F41" s="273"/>
      <c r="G41" s="283" t="s">
        <v>133</v>
      </c>
      <c r="H41" s="140" t="s">
        <v>397</v>
      </c>
      <c r="I41" s="140" t="s">
        <v>59</v>
      </c>
      <c r="J41" s="141" t="s">
        <v>508</v>
      </c>
      <c r="K41" s="141" t="s">
        <v>508</v>
      </c>
      <c r="L41" s="141" t="s">
        <v>72</v>
      </c>
      <c r="M41" s="82">
        <v>6</v>
      </c>
      <c r="N41" s="82">
        <v>3</v>
      </c>
      <c r="O41" s="82">
        <f t="shared" si="0"/>
        <v>18</v>
      </c>
      <c r="P41" s="82" t="str">
        <f t="shared" si="1"/>
        <v>ALTO</v>
      </c>
      <c r="Q41" s="82">
        <v>10</v>
      </c>
      <c r="R41" s="82">
        <f t="shared" si="2"/>
        <v>180</v>
      </c>
      <c r="S41" s="82" t="str">
        <f t="shared" si="3"/>
        <v>II</v>
      </c>
      <c r="T41" s="87" t="str">
        <f t="shared" si="4"/>
        <v>ACEPTABLE CON CONTROL ESPECIFICO</v>
      </c>
      <c r="U41" s="144"/>
      <c r="V41" s="144"/>
      <c r="W41" s="144" t="s">
        <v>665</v>
      </c>
      <c r="X41" s="145" t="s">
        <v>588</v>
      </c>
      <c r="Y41" s="145" t="s">
        <v>2</v>
      </c>
      <c r="Z41" s="145"/>
      <c r="AA41" s="145"/>
      <c r="AB41" s="145"/>
      <c r="AC41" s="145"/>
      <c r="AD41" s="145" t="s">
        <v>710</v>
      </c>
      <c r="AE41" s="146" t="s">
        <v>465</v>
      </c>
    </row>
    <row r="42" spans="1:31" ht="50.25" customHeight="1" x14ac:dyDescent="0.3">
      <c r="A42" s="270"/>
      <c r="B42" s="270"/>
      <c r="C42" s="273"/>
      <c r="D42" s="271"/>
      <c r="E42" s="273"/>
      <c r="F42" s="273"/>
      <c r="G42" s="283"/>
      <c r="H42" s="152" t="s">
        <v>398</v>
      </c>
      <c r="I42" s="140" t="s">
        <v>59</v>
      </c>
      <c r="J42" s="141" t="s">
        <v>508</v>
      </c>
      <c r="K42" s="141" t="s">
        <v>508</v>
      </c>
      <c r="L42" s="141" t="s">
        <v>72</v>
      </c>
      <c r="M42" s="144">
        <v>2</v>
      </c>
      <c r="N42" s="144">
        <v>2</v>
      </c>
      <c r="O42" s="144">
        <f t="shared" si="0"/>
        <v>4</v>
      </c>
      <c r="P42" s="144" t="str">
        <f t="shared" si="1"/>
        <v>BAJO</v>
      </c>
      <c r="Q42" s="144">
        <v>25</v>
      </c>
      <c r="R42" s="144">
        <f t="shared" si="2"/>
        <v>100</v>
      </c>
      <c r="S42" s="144" t="str">
        <f t="shared" si="3"/>
        <v>III</v>
      </c>
      <c r="T42" s="33" t="str">
        <f t="shared" si="4"/>
        <v>MEJORABLE</v>
      </c>
      <c r="U42" s="144"/>
      <c r="V42" s="144"/>
      <c r="W42" s="144" t="s">
        <v>666</v>
      </c>
      <c r="X42" s="145" t="s">
        <v>588</v>
      </c>
      <c r="Y42" s="145"/>
      <c r="Z42" s="145"/>
      <c r="AA42" s="145"/>
      <c r="AB42" s="145" t="s">
        <v>2</v>
      </c>
      <c r="AC42" s="145"/>
      <c r="AD42" s="168" t="s">
        <v>710</v>
      </c>
      <c r="AE42" s="146" t="s">
        <v>465</v>
      </c>
    </row>
    <row r="43" spans="1:31" ht="55.5" customHeight="1" x14ac:dyDescent="0.3">
      <c r="A43" s="270"/>
      <c r="B43" s="270"/>
      <c r="C43" s="273"/>
      <c r="D43" s="271"/>
      <c r="E43" s="273"/>
      <c r="F43" s="273"/>
      <c r="G43" s="149" t="s">
        <v>403</v>
      </c>
      <c r="H43" s="152" t="s">
        <v>404</v>
      </c>
      <c r="I43" s="140" t="s">
        <v>405</v>
      </c>
      <c r="J43" s="96" t="s">
        <v>513</v>
      </c>
      <c r="K43" s="96" t="s">
        <v>552</v>
      </c>
      <c r="L43" s="96" t="s">
        <v>553</v>
      </c>
      <c r="M43" s="144">
        <v>2</v>
      </c>
      <c r="N43" s="144">
        <v>2</v>
      </c>
      <c r="O43" s="144">
        <f t="shared" si="0"/>
        <v>4</v>
      </c>
      <c r="P43" s="144" t="str">
        <f t="shared" si="1"/>
        <v>BAJO</v>
      </c>
      <c r="Q43" s="144">
        <v>10</v>
      </c>
      <c r="R43" s="144">
        <f t="shared" si="2"/>
        <v>40</v>
      </c>
      <c r="S43" s="144" t="str">
        <f t="shared" si="3"/>
        <v>III</v>
      </c>
      <c r="T43" s="33" t="str">
        <f t="shared" si="4"/>
        <v>MEJORABLE</v>
      </c>
      <c r="U43" s="144"/>
      <c r="V43" s="144"/>
      <c r="W43" s="144" t="s">
        <v>602</v>
      </c>
      <c r="X43" s="145" t="s">
        <v>588</v>
      </c>
      <c r="Y43" s="145"/>
      <c r="Z43" s="145"/>
      <c r="AA43" s="145"/>
      <c r="AB43" s="145" t="s">
        <v>2</v>
      </c>
      <c r="AC43" s="145"/>
      <c r="AD43" s="145" t="s">
        <v>406</v>
      </c>
      <c r="AE43" s="146" t="s">
        <v>465</v>
      </c>
    </row>
    <row r="44" spans="1:31" ht="53.25" customHeight="1" x14ac:dyDescent="0.3">
      <c r="A44" s="270"/>
      <c r="B44" s="270"/>
      <c r="C44" s="273"/>
      <c r="D44" s="271"/>
      <c r="E44" s="273"/>
      <c r="F44" s="273"/>
      <c r="G44" s="151" t="s">
        <v>86</v>
      </c>
      <c r="H44" s="152" t="s">
        <v>412</v>
      </c>
      <c r="I44" s="140" t="s">
        <v>413</v>
      </c>
      <c r="J44" s="84" t="s">
        <v>513</v>
      </c>
      <c r="K44" s="84" t="s">
        <v>513</v>
      </c>
      <c r="L44" s="84" t="s">
        <v>509</v>
      </c>
      <c r="M44" s="144">
        <v>2</v>
      </c>
      <c r="N44" s="144">
        <v>2</v>
      </c>
      <c r="O44" s="144">
        <f t="shared" si="0"/>
        <v>4</v>
      </c>
      <c r="P44" s="144" t="str">
        <f t="shared" si="1"/>
        <v>BAJO</v>
      </c>
      <c r="Q44" s="144">
        <v>10</v>
      </c>
      <c r="R44" s="144">
        <f t="shared" si="2"/>
        <v>40</v>
      </c>
      <c r="S44" s="144" t="str">
        <f t="shared" si="3"/>
        <v>III</v>
      </c>
      <c r="T44" s="33" t="str">
        <f t="shared" si="4"/>
        <v>MEJORABLE</v>
      </c>
      <c r="U44" s="144"/>
      <c r="V44" s="144"/>
      <c r="W44" s="144"/>
      <c r="X44" s="145" t="s">
        <v>588</v>
      </c>
      <c r="Y44" s="145"/>
      <c r="Z44" s="145"/>
      <c r="AA44" s="145"/>
      <c r="AB44" s="145" t="s">
        <v>2</v>
      </c>
      <c r="AC44" s="145"/>
      <c r="AD44" s="145" t="s">
        <v>708</v>
      </c>
      <c r="AE44" s="146" t="s">
        <v>465</v>
      </c>
    </row>
    <row r="45" spans="1:31" ht="48" customHeight="1" x14ac:dyDescent="0.3">
      <c r="A45" s="270"/>
      <c r="B45" s="270"/>
      <c r="C45" s="273"/>
      <c r="D45" s="271"/>
      <c r="E45" s="273"/>
      <c r="F45" s="273"/>
      <c r="G45" s="271" t="s">
        <v>419</v>
      </c>
      <c r="H45" s="152" t="s">
        <v>420</v>
      </c>
      <c r="I45" s="140" t="s">
        <v>421</v>
      </c>
      <c r="J45" s="141" t="s">
        <v>508</v>
      </c>
      <c r="K45" s="141" t="s">
        <v>508</v>
      </c>
      <c r="L45" s="141" t="s">
        <v>72</v>
      </c>
      <c r="M45" s="144">
        <v>2</v>
      </c>
      <c r="N45" s="144">
        <v>2</v>
      </c>
      <c r="O45" s="144">
        <f t="shared" si="0"/>
        <v>4</v>
      </c>
      <c r="P45" s="144" t="str">
        <f t="shared" si="1"/>
        <v>BAJO</v>
      </c>
      <c r="Q45" s="144">
        <v>10</v>
      </c>
      <c r="R45" s="144">
        <f t="shared" si="2"/>
        <v>40</v>
      </c>
      <c r="S45" s="144" t="str">
        <f t="shared" si="3"/>
        <v>III</v>
      </c>
      <c r="T45" s="33" t="str">
        <f t="shared" si="4"/>
        <v>MEJORABLE</v>
      </c>
      <c r="U45" s="144"/>
      <c r="V45" s="144"/>
      <c r="W45" s="144"/>
      <c r="X45" s="145" t="s">
        <v>588</v>
      </c>
      <c r="Y45" s="145"/>
      <c r="Z45" s="145"/>
      <c r="AA45" s="145"/>
      <c r="AB45" s="145" t="s">
        <v>2</v>
      </c>
      <c r="AC45" s="145"/>
      <c r="AD45" s="145" t="s">
        <v>423</v>
      </c>
      <c r="AE45" s="146" t="s">
        <v>465</v>
      </c>
    </row>
    <row r="46" spans="1:31" ht="57" customHeight="1" x14ac:dyDescent="0.3">
      <c r="A46" s="270"/>
      <c r="B46" s="270"/>
      <c r="C46" s="273"/>
      <c r="D46" s="271"/>
      <c r="E46" s="273"/>
      <c r="F46" s="273"/>
      <c r="G46" s="271"/>
      <c r="H46" s="152" t="s">
        <v>424</v>
      </c>
      <c r="I46" s="140" t="s">
        <v>425</v>
      </c>
      <c r="J46" s="46" t="s">
        <v>508</v>
      </c>
      <c r="K46" s="46" t="s">
        <v>524</v>
      </c>
      <c r="L46" s="46" t="s">
        <v>533</v>
      </c>
      <c r="M46" s="144">
        <v>6</v>
      </c>
      <c r="N46" s="144">
        <v>2</v>
      </c>
      <c r="O46" s="144">
        <f t="shared" si="0"/>
        <v>12</v>
      </c>
      <c r="P46" s="144" t="str">
        <f t="shared" si="1"/>
        <v>ALTO</v>
      </c>
      <c r="Q46" s="144">
        <v>25</v>
      </c>
      <c r="R46" s="144">
        <f t="shared" si="2"/>
        <v>300</v>
      </c>
      <c r="S46" s="144" t="str">
        <f t="shared" si="3"/>
        <v>II</v>
      </c>
      <c r="T46" s="87" t="str">
        <f t="shared" si="4"/>
        <v>ACEPTABLE CON CONTROL ESPECIFICO</v>
      </c>
      <c r="U46" s="144"/>
      <c r="V46" s="144"/>
      <c r="W46" s="145" t="s">
        <v>598</v>
      </c>
      <c r="X46" s="145" t="s">
        <v>588</v>
      </c>
      <c r="Y46" s="145"/>
      <c r="Z46" s="145"/>
      <c r="AA46" s="145"/>
      <c r="AB46" s="145" t="s">
        <v>2</v>
      </c>
      <c r="AC46" s="145"/>
      <c r="AD46" s="145" t="s">
        <v>426</v>
      </c>
      <c r="AE46" s="146" t="s">
        <v>465</v>
      </c>
    </row>
    <row r="47" spans="1:31" ht="51" customHeight="1" x14ac:dyDescent="0.3">
      <c r="A47" s="270"/>
      <c r="B47" s="270"/>
      <c r="C47" s="273"/>
      <c r="D47" s="271"/>
      <c r="E47" s="273"/>
      <c r="F47" s="273"/>
      <c r="G47" s="271"/>
      <c r="H47" s="152" t="s">
        <v>427</v>
      </c>
      <c r="I47" s="140" t="s">
        <v>405</v>
      </c>
      <c r="J47" s="137" t="s">
        <v>513</v>
      </c>
      <c r="K47" s="137" t="s">
        <v>565</v>
      </c>
      <c r="L47" s="137" t="s">
        <v>566</v>
      </c>
      <c r="M47" s="144">
        <v>6</v>
      </c>
      <c r="N47" s="144">
        <v>2</v>
      </c>
      <c r="O47" s="144">
        <f t="shared" si="0"/>
        <v>12</v>
      </c>
      <c r="P47" s="144" t="str">
        <f t="shared" si="1"/>
        <v>ALTO</v>
      </c>
      <c r="Q47" s="144">
        <v>25</v>
      </c>
      <c r="R47" s="144">
        <f t="shared" si="2"/>
        <v>300</v>
      </c>
      <c r="S47" s="144" t="str">
        <f t="shared" si="3"/>
        <v>II</v>
      </c>
      <c r="T47" s="87" t="str">
        <f t="shared" si="4"/>
        <v>ACEPTABLE CON CONTROL ESPECIFICO</v>
      </c>
      <c r="U47" s="144"/>
      <c r="V47" s="144"/>
      <c r="W47" s="144" t="s">
        <v>664</v>
      </c>
      <c r="X47" s="145" t="s">
        <v>588</v>
      </c>
      <c r="Y47" s="145"/>
      <c r="Z47" s="145"/>
      <c r="AA47" s="145"/>
      <c r="AB47" s="145" t="s">
        <v>2</v>
      </c>
      <c r="AC47" s="145"/>
      <c r="AD47" s="145" t="s">
        <v>428</v>
      </c>
      <c r="AE47" s="146" t="s">
        <v>465</v>
      </c>
    </row>
    <row r="48" spans="1:31" ht="74.25" customHeight="1" x14ac:dyDescent="0.3">
      <c r="A48" s="270"/>
      <c r="B48" s="270"/>
      <c r="C48" s="273"/>
      <c r="D48" s="271"/>
      <c r="E48" s="273"/>
      <c r="F48" s="273"/>
      <c r="G48" s="151" t="s">
        <v>432</v>
      </c>
      <c r="H48" s="152" t="s">
        <v>433</v>
      </c>
      <c r="I48" s="140" t="s">
        <v>39</v>
      </c>
      <c r="J48" s="85" t="s">
        <v>513</v>
      </c>
      <c r="K48" s="85" t="s">
        <v>557</v>
      </c>
      <c r="L48" s="85" t="s">
        <v>556</v>
      </c>
      <c r="M48" s="144">
        <v>2</v>
      </c>
      <c r="N48" s="144">
        <v>2</v>
      </c>
      <c r="O48" s="144">
        <f t="shared" si="0"/>
        <v>4</v>
      </c>
      <c r="P48" s="144" t="str">
        <f t="shared" si="1"/>
        <v>BAJO</v>
      </c>
      <c r="Q48" s="144">
        <v>10</v>
      </c>
      <c r="R48" s="144">
        <f t="shared" si="2"/>
        <v>40</v>
      </c>
      <c r="S48" s="144" t="str">
        <f t="shared" si="3"/>
        <v>III</v>
      </c>
      <c r="T48" s="33" t="str">
        <f t="shared" si="4"/>
        <v>MEJORABLE</v>
      </c>
      <c r="U48" s="144"/>
      <c r="V48" s="144"/>
      <c r="W48" s="144" t="s">
        <v>607</v>
      </c>
      <c r="X48" s="145" t="s">
        <v>588</v>
      </c>
      <c r="Y48" s="145"/>
      <c r="Z48" s="145"/>
      <c r="AA48" s="145"/>
      <c r="AB48" s="145" t="s">
        <v>2</v>
      </c>
      <c r="AC48" s="145"/>
      <c r="AD48" s="145" t="s">
        <v>435</v>
      </c>
      <c r="AE48" s="146" t="s">
        <v>465</v>
      </c>
    </row>
    <row r="49" spans="1:31" ht="74.25" customHeight="1" x14ac:dyDescent="0.3">
      <c r="A49" s="270"/>
      <c r="B49" s="270"/>
      <c r="C49" s="271" t="s">
        <v>680</v>
      </c>
      <c r="D49" s="272" t="s">
        <v>681</v>
      </c>
      <c r="E49" s="283" t="s">
        <v>25</v>
      </c>
      <c r="F49" s="271"/>
      <c r="G49" s="151" t="s">
        <v>432</v>
      </c>
      <c r="H49" s="140" t="s">
        <v>40</v>
      </c>
      <c r="I49" s="140" t="s">
        <v>39</v>
      </c>
      <c r="J49" s="140" t="s">
        <v>508</v>
      </c>
      <c r="K49" s="140" t="s">
        <v>590</v>
      </c>
      <c r="L49" s="140" t="s">
        <v>635</v>
      </c>
      <c r="M49" s="140">
        <v>6</v>
      </c>
      <c r="N49" s="140">
        <v>2</v>
      </c>
      <c r="O49" s="137">
        <f t="shared" si="0"/>
        <v>12</v>
      </c>
      <c r="P49" s="137" t="str">
        <f t="shared" si="1"/>
        <v>ALTO</v>
      </c>
      <c r="Q49" s="148">
        <v>25</v>
      </c>
      <c r="R49" s="137">
        <f t="shared" si="2"/>
        <v>300</v>
      </c>
      <c r="S49" s="137" t="str">
        <f t="shared" si="3"/>
        <v>II</v>
      </c>
      <c r="T49" s="87" t="str">
        <f t="shared" si="4"/>
        <v>ACEPTABLE CON CONTROL ESPECIFICO</v>
      </c>
      <c r="U49" s="137">
        <v>24</v>
      </c>
      <c r="V49" s="137"/>
      <c r="W49" s="136" t="s">
        <v>607</v>
      </c>
      <c r="X49" s="149" t="s">
        <v>588</v>
      </c>
      <c r="Y49" s="140"/>
      <c r="Z49" s="140"/>
      <c r="AA49" s="140"/>
      <c r="AB49" s="140" t="s">
        <v>2</v>
      </c>
      <c r="AC49" s="140"/>
      <c r="AD49" s="140" t="s">
        <v>38</v>
      </c>
      <c r="AE49" s="146"/>
    </row>
    <row r="50" spans="1:31" ht="28.5" x14ac:dyDescent="0.3">
      <c r="A50" s="270"/>
      <c r="B50" s="270"/>
      <c r="C50" s="271"/>
      <c r="D50" s="273"/>
      <c r="E50" s="283"/>
      <c r="F50" s="271"/>
      <c r="G50" s="271" t="s">
        <v>419</v>
      </c>
      <c r="H50" s="152" t="s">
        <v>420</v>
      </c>
      <c r="I50" s="140" t="s">
        <v>421</v>
      </c>
      <c r="J50" s="141" t="s">
        <v>508</v>
      </c>
      <c r="K50" s="141" t="s">
        <v>508</v>
      </c>
      <c r="L50" s="141" t="s">
        <v>72</v>
      </c>
      <c r="M50" s="140">
        <v>2</v>
      </c>
      <c r="N50" s="140">
        <v>2</v>
      </c>
      <c r="O50" s="137">
        <f t="shared" si="0"/>
        <v>4</v>
      </c>
      <c r="P50" s="137" t="str">
        <f t="shared" si="1"/>
        <v>BAJO</v>
      </c>
      <c r="Q50" s="148">
        <v>10</v>
      </c>
      <c r="R50" s="137">
        <f t="shared" si="2"/>
        <v>40</v>
      </c>
      <c r="S50" s="137" t="str">
        <f t="shared" si="3"/>
        <v>III</v>
      </c>
      <c r="T50" s="87" t="str">
        <f t="shared" si="4"/>
        <v>MEJORABLE</v>
      </c>
      <c r="U50" s="144"/>
      <c r="V50" s="144"/>
      <c r="W50" s="144"/>
      <c r="X50" s="145" t="s">
        <v>588</v>
      </c>
      <c r="Y50" s="145"/>
      <c r="Z50" s="145"/>
      <c r="AA50" s="145"/>
      <c r="AB50" s="145" t="s">
        <v>2</v>
      </c>
      <c r="AC50" s="145"/>
      <c r="AD50" s="145" t="s">
        <v>423</v>
      </c>
      <c r="AE50" s="146" t="s">
        <v>465</v>
      </c>
    </row>
    <row r="51" spans="1:31" ht="71.25" customHeight="1" x14ac:dyDescent="0.3">
      <c r="A51" s="270"/>
      <c r="B51" s="270"/>
      <c r="C51" s="271"/>
      <c r="D51" s="273"/>
      <c r="E51" s="283"/>
      <c r="F51" s="271"/>
      <c r="G51" s="271"/>
      <c r="H51" s="152" t="s">
        <v>424</v>
      </c>
      <c r="I51" s="140" t="s">
        <v>425</v>
      </c>
      <c r="J51" s="46" t="s">
        <v>508</v>
      </c>
      <c r="K51" s="46" t="s">
        <v>524</v>
      </c>
      <c r="L51" s="46" t="s">
        <v>533</v>
      </c>
      <c r="M51" s="140">
        <v>6</v>
      </c>
      <c r="N51" s="140">
        <v>2</v>
      </c>
      <c r="O51" s="137">
        <f t="shared" si="0"/>
        <v>12</v>
      </c>
      <c r="P51" s="137" t="str">
        <f t="shared" si="1"/>
        <v>ALTO</v>
      </c>
      <c r="Q51" s="148">
        <v>25</v>
      </c>
      <c r="R51" s="137">
        <f t="shared" si="2"/>
        <v>300</v>
      </c>
      <c r="S51" s="137" t="str">
        <f t="shared" si="3"/>
        <v>II</v>
      </c>
      <c r="T51" s="87" t="str">
        <f t="shared" si="4"/>
        <v>ACEPTABLE CON CONTROL ESPECIFICO</v>
      </c>
      <c r="U51" s="144"/>
      <c r="V51" s="144"/>
      <c r="W51" s="145" t="s">
        <v>598</v>
      </c>
      <c r="X51" s="145" t="s">
        <v>588</v>
      </c>
      <c r="Y51" s="145"/>
      <c r="Z51" s="145"/>
      <c r="AA51" s="145"/>
      <c r="AB51" s="145" t="s">
        <v>2</v>
      </c>
      <c r="AC51" s="145"/>
      <c r="AD51" s="145" t="s">
        <v>1</v>
      </c>
      <c r="AE51" s="146" t="s">
        <v>465</v>
      </c>
    </row>
    <row r="52" spans="1:31" ht="66" customHeight="1" x14ac:dyDescent="0.3">
      <c r="A52" s="270"/>
      <c r="B52" s="270"/>
      <c r="C52" s="271"/>
      <c r="D52" s="273"/>
      <c r="E52" s="283"/>
      <c r="F52" s="271"/>
      <c r="G52" s="271"/>
      <c r="H52" s="152" t="s">
        <v>427</v>
      </c>
      <c r="I52" s="140" t="s">
        <v>405</v>
      </c>
      <c r="J52" s="137" t="s">
        <v>513</v>
      </c>
      <c r="K52" s="137" t="s">
        <v>565</v>
      </c>
      <c r="L52" s="137" t="s">
        <v>566</v>
      </c>
      <c r="M52" s="140">
        <v>6</v>
      </c>
      <c r="N52" s="140">
        <v>1</v>
      </c>
      <c r="O52" s="137">
        <f t="shared" si="0"/>
        <v>6</v>
      </c>
      <c r="P52" s="137" t="str">
        <f t="shared" si="1"/>
        <v>MEDIO</v>
      </c>
      <c r="Q52" s="148">
        <v>60</v>
      </c>
      <c r="R52" s="137">
        <f t="shared" si="2"/>
        <v>360</v>
      </c>
      <c r="S52" s="137" t="str">
        <f t="shared" si="3"/>
        <v>II</v>
      </c>
      <c r="T52" s="87" t="str">
        <f t="shared" si="4"/>
        <v>ACEPTABLE CON CONTROL ESPECIFICO</v>
      </c>
      <c r="U52" s="144"/>
      <c r="V52" s="144"/>
      <c r="W52" s="144" t="s">
        <v>662</v>
      </c>
      <c r="X52" s="145" t="s">
        <v>588</v>
      </c>
      <c r="Y52" s="145"/>
      <c r="Z52" s="145"/>
      <c r="AA52" s="145"/>
      <c r="AB52" s="145" t="s">
        <v>2</v>
      </c>
      <c r="AC52" s="145"/>
      <c r="AD52" s="145" t="s">
        <v>428</v>
      </c>
      <c r="AE52" s="146" t="s">
        <v>465</v>
      </c>
    </row>
    <row r="53" spans="1:31" ht="135" x14ac:dyDescent="0.3">
      <c r="A53" s="270"/>
      <c r="B53" s="270"/>
      <c r="C53" s="271"/>
      <c r="D53" s="274"/>
      <c r="E53" s="283"/>
      <c r="F53" s="271"/>
      <c r="G53" s="271"/>
      <c r="H53" s="140" t="s">
        <v>429</v>
      </c>
      <c r="I53" s="140" t="s">
        <v>79</v>
      </c>
      <c r="J53" s="84" t="s">
        <v>522</v>
      </c>
      <c r="K53" s="84" t="s">
        <v>682</v>
      </c>
      <c r="L53" s="84" t="s">
        <v>683</v>
      </c>
      <c r="M53" s="140">
        <v>6</v>
      </c>
      <c r="N53" s="140">
        <v>2</v>
      </c>
      <c r="O53" s="137">
        <f t="shared" si="0"/>
        <v>12</v>
      </c>
      <c r="P53" s="137" t="str">
        <f t="shared" si="1"/>
        <v>ALTO</v>
      </c>
      <c r="Q53" s="148">
        <v>25</v>
      </c>
      <c r="R53" s="137">
        <f t="shared" si="2"/>
        <v>300</v>
      </c>
      <c r="S53" s="137" t="str">
        <f t="shared" si="3"/>
        <v>II</v>
      </c>
      <c r="T53" s="87" t="str">
        <f t="shared" si="4"/>
        <v>ACEPTABLE CON CONTROL ESPECIFICO</v>
      </c>
      <c r="U53" s="144"/>
      <c r="V53" s="144"/>
      <c r="W53" s="144" t="s">
        <v>587</v>
      </c>
      <c r="X53" s="145" t="s">
        <v>588</v>
      </c>
      <c r="Y53" s="145"/>
      <c r="Z53" s="145"/>
      <c r="AA53" s="145"/>
      <c r="AB53" s="145" t="s">
        <v>2</v>
      </c>
      <c r="AC53" s="145"/>
      <c r="AD53" s="171" t="s">
        <v>686</v>
      </c>
      <c r="AE53" s="146" t="s">
        <v>465</v>
      </c>
    </row>
    <row r="54" spans="1:31" ht="42.75" customHeight="1" x14ac:dyDescent="0.3">
      <c r="A54" s="270"/>
      <c r="B54" s="270"/>
      <c r="C54" s="230" t="s">
        <v>647</v>
      </c>
      <c r="D54" s="230" t="s">
        <v>648</v>
      </c>
      <c r="E54" s="285" t="s">
        <v>25</v>
      </c>
      <c r="F54" s="285"/>
      <c r="G54" s="286" t="s">
        <v>359</v>
      </c>
      <c r="H54" s="140" t="s">
        <v>360</v>
      </c>
      <c r="I54" s="140" t="s">
        <v>361</v>
      </c>
      <c r="J54" s="84" t="s">
        <v>513</v>
      </c>
      <c r="K54" s="84" t="s">
        <v>513</v>
      </c>
      <c r="L54" s="84" t="s">
        <v>509</v>
      </c>
      <c r="M54" s="140">
        <v>2</v>
      </c>
      <c r="N54" s="140">
        <v>2</v>
      </c>
      <c r="O54" s="137">
        <f t="shared" si="0"/>
        <v>4</v>
      </c>
      <c r="P54" s="137" t="str">
        <f t="shared" si="1"/>
        <v>BAJO</v>
      </c>
      <c r="Q54" s="148">
        <v>10</v>
      </c>
      <c r="R54" s="137">
        <f t="shared" si="2"/>
        <v>40</v>
      </c>
      <c r="S54" s="137" t="str">
        <f t="shared" si="3"/>
        <v>III</v>
      </c>
      <c r="T54" s="87" t="str">
        <f t="shared" si="4"/>
        <v>MEJORABLE</v>
      </c>
      <c r="U54" s="144"/>
      <c r="V54" s="144"/>
      <c r="W54" s="144" t="s">
        <v>652</v>
      </c>
      <c r="X54" s="145" t="s">
        <v>588</v>
      </c>
      <c r="Y54" s="145"/>
      <c r="Z54" s="145"/>
      <c r="AA54" s="145"/>
      <c r="AB54" s="145" t="s">
        <v>2</v>
      </c>
      <c r="AC54" s="145"/>
      <c r="AD54" s="145" t="s">
        <v>364</v>
      </c>
      <c r="AE54" s="146" t="s">
        <v>465</v>
      </c>
    </row>
    <row r="55" spans="1:31" ht="54" x14ac:dyDescent="0.3">
      <c r="A55" s="270"/>
      <c r="B55" s="270"/>
      <c r="C55" s="231"/>
      <c r="D55" s="231"/>
      <c r="E55" s="285"/>
      <c r="F55" s="285"/>
      <c r="G55" s="286"/>
      <c r="H55" s="140" t="s">
        <v>375</v>
      </c>
      <c r="I55" s="140" t="s">
        <v>376</v>
      </c>
      <c r="J55" s="141" t="s">
        <v>508</v>
      </c>
      <c r="K55" s="141" t="s">
        <v>508</v>
      </c>
      <c r="L55" s="141" t="s">
        <v>641</v>
      </c>
      <c r="M55" s="140">
        <v>2</v>
      </c>
      <c r="N55" s="140">
        <v>2</v>
      </c>
      <c r="O55" s="137">
        <f t="shared" si="0"/>
        <v>4</v>
      </c>
      <c r="P55" s="137" t="str">
        <f t="shared" si="1"/>
        <v>BAJO</v>
      </c>
      <c r="Q55" s="148">
        <v>10</v>
      </c>
      <c r="R55" s="137">
        <f t="shared" si="2"/>
        <v>40</v>
      </c>
      <c r="S55" s="137" t="str">
        <f t="shared" si="3"/>
        <v>III</v>
      </c>
      <c r="T55" s="87" t="str">
        <f t="shared" si="4"/>
        <v>MEJORABLE</v>
      </c>
      <c r="U55" s="144"/>
      <c r="V55" s="144"/>
      <c r="W55" s="144"/>
      <c r="X55" s="145" t="s">
        <v>588</v>
      </c>
      <c r="Y55" s="145"/>
      <c r="Z55" s="145"/>
      <c r="AA55" s="145"/>
      <c r="AB55" s="145" t="s">
        <v>2</v>
      </c>
      <c r="AC55" s="145"/>
      <c r="AD55" s="145" t="s">
        <v>377</v>
      </c>
      <c r="AE55" s="146" t="s">
        <v>465</v>
      </c>
    </row>
    <row r="56" spans="1:31" ht="71.25" x14ac:dyDescent="0.3">
      <c r="A56" s="270"/>
      <c r="B56" s="270"/>
      <c r="C56" s="231"/>
      <c r="D56" s="231"/>
      <c r="E56" s="285"/>
      <c r="F56" s="285"/>
      <c r="G56" s="286"/>
      <c r="H56" s="140" t="s">
        <v>378</v>
      </c>
      <c r="I56" s="140" t="s">
        <v>379</v>
      </c>
      <c r="J56" s="141" t="s">
        <v>508</v>
      </c>
      <c r="K56" s="141" t="s">
        <v>508</v>
      </c>
      <c r="L56" s="141" t="s">
        <v>641</v>
      </c>
      <c r="M56" s="140">
        <v>2</v>
      </c>
      <c r="N56" s="140">
        <v>2</v>
      </c>
      <c r="O56" s="137">
        <f t="shared" si="0"/>
        <v>4</v>
      </c>
      <c r="P56" s="137" t="str">
        <f t="shared" si="1"/>
        <v>BAJO</v>
      </c>
      <c r="Q56" s="148">
        <v>10</v>
      </c>
      <c r="R56" s="137">
        <f t="shared" si="2"/>
        <v>40</v>
      </c>
      <c r="S56" s="137" t="str">
        <f t="shared" si="3"/>
        <v>III</v>
      </c>
      <c r="T56" s="87" t="str">
        <f t="shared" si="4"/>
        <v>MEJORABLE</v>
      </c>
      <c r="U56" s="144"/>
      <c r="V56" s="144"/>
      <c r="W56" s="144"/>
      <c r="X56" s="145" t="s">
        <v>588</v>
      </c>
      <c r="Y56" s="145"/>
      <c r="Z56" s="145"/>
      <c r="AA56" s="145"/>
      <c r="AB56" s="145" t="s">
        <v>2</v>
      </c>
      <c r="AC56" s="145"/>
      <c r="AD56" s="145" t="s">
        <v>381</v>
      </c>
      <c r="AE56" s="146" t="s">
        <v>465</v>
      </c>
    </row>
    <row r="57" spans="1:31" ht="78" customHeight="1" x14ac:dyDescent="0.3">
      <c r="A57" s="270"/>
      <c r="B57" s="270"/>
      <c r="C57" s="231"/>
      <c r="D57" s="231"/>
      <c r="E57" s="285"/>
      <c r="F57" s="285"/>
      <c r="G57" s="286" t="s">
        <v>143</v>
      </c>
      <c r="H57" s="140" t="s">
        <v>386</v>
      </c>
      <c r="I57" s="140" t="s">
        <v>387</v>
      </c>
      <c r="J57" s="141" t="s">
        <v>508</v>
      </c>
      <c r="K57" s="141" t="s">
        <v>508</v>
      </c>
      <c r="L57" s="141" t="s">
        <v>102</v>
      </c>
      <c r="M57" s="140">
        <v>2</v>
      </c>
      <c r="N57" s="140">
        <v>2</v>
      </c>
      <c r="O57" s="137">
        <f t="shared" si="0"/>
        <v>4</v>
      </c>
      <c r="P57" s="137" t="str">
        <f t="shared" si="1"/>
        <v>BAJO</v>
      </c>
      <c r="Q57" s="148">
        <v>10</v>
      </c>
      <c r="R57" s="137">
        <f t="shared" si="2"/>
        <v>40</v>
      </c>
      <c r="S57" s="137" t="str">
        <f t="shared" si="3"/>
        <v>III</v>
      </c>
      <c r="T57" s="87" t="str">
        <f t="shared" si="4"/>
        <v>MEJORABLE</v>
      </c>
      <c r="U57" s="144"/>
      <c r="V57" s="144"/>
      <c r="W57" s="144" t="s">
        <v>660</v>
      </c>
      <c r="X57" s="145" t="s">
        <v>588</v>
      </c>
      <c r="Y57" s="145"/>
      <c r="Z57" s="145"/>
      <c r="AA57" s="145"/>
      <c r="AB57" s="145" t="s">
        <v>2</v>
      </c>
      <c r="AC57" s="145"/>
      <c r="AD57" s="145" t="s">
        <v>389</v>
      </c>
      <c r="AE57" s="146" t="s">
        <v>465</v>
      </c>
    </row>
    <row r="58" spans="1:31" ht="69.75" customHeight="1" x14ac:dyDescent="0.3">
      <c r="A58" s="270"/>
      <c r="B58" s="270"/>
      <c r="C58" s="231"/>
      <c r="D58" s="231"/>
      <c r="E58" s="285"/>
      <c r="F58" s="285"/>
      <c r="G58" s="286"/>
      <c r="H58" s="140" t="s">
        <v>390</v>
      </c>
      <c r="I58" s="140" t="s">
        <v>391</v>
      </c>
      <c r="J58" s="141" t="s">
        <v>508</v>
      </c>
      <c r="K58" s="141" t="s">
        <v>508</v>
      </c>
      <c r="L58" s="141" t="s">
        <v>102</v>
      </c>
      <c r="M58" s="140">
        <v>6</v>
      </c>
      <c r="N58" s="140">
        <v>3</v>
      </c>
      <c r="O58" s="137">
        <f t="shared" si="0"/>
        <v>18</v>
      </c>
      <c r="P58" s="137" t="str">
        <f t="shared" si="1"/>
        <v>ALTO</v>
      </c>
      <c r="Q58" s="148">
        <v>25</v>
      </c>
      <c r="R58" s="137">
        <f t="shared" si="2"/>
        <v>450</v>
      </c>
      <c r="S58" s="137" t="str">
        <f t="shared" si="3"/>
        <v>II</v>
      </c>
      <c r="T58" s="87" t="str">
        <f t="shared" si="4"/>
        <v>ACEPTABLE CON CONTROL ESPECIFICO</v>
      </c>
      <c r="U58" s="144"/>
      <c r="V58" s="144"/>
      <c r="W58" s="144" t="s">
        <v>660</v>
      </c>
      <c r="X58" s="145" t="s">
        <v>588</v>
      </c>
      <c r="Y58" s="145"/>
      <c r="Z58" s="145"/>
      <c r="AA58" s="145"/>
      <c r="AB58" s="145" t="s">
        <v>2</v>
      </c>
      <c r="AC58" s="145"/>
      <c r="AD58" s="145" t="s">
        <v>389</v>
      </c>
      <c r="AE58" s="146" t="s">
        <v>465</v>
      </c>
    </row>
    <row r="59" spans="1:31" ht="57" x14ac:dyDescent="0.3">
      <c r="A59" s="270"/>
      <c r="B59" s="270"/>
      <c r="C59" s="231"/>
      <c r="D59" s="231"/>
      <c r="E59" s="285"/>
      <c r="F59" s="285"/>
      <c r="G59" s="286"/>
      <c r="H59" s="140" t="s">
        <v>392</v>
      </c>
      <c r="I59" s="140" t="s">
        <v>393</v>
      </c>
      <c r="J59" s="141" t="s">
        <v>508</v>
      </c>
      <c r="K59" s="141" t="s">
        <v>508</v>
      </c>
      <c r="L59" s="141" t="s">
        <v>651</v>
      </c>
      <c r="M59" s="140">
        <v>6</v>
      </c>
      <c r="N59" s="140">
        <v>2</v>
      </c>
      <c r="O59" s="137">
        <f t="shared" si="0"/>
        <v>12</v>
      </c>
      <c r="P59" s="137" t="str">
        <f t="shared" si="1"/>
        <v>ALTO</v>
      </c>
      <c r="Q59" s="148">
        <v>25</v>
      </c>
      <c r="R59" s="137">
        <f t="shared" si="2"/>
        <v>300</v>
      </c>
      <c r="S59" s="137" t="str">
        <f t="shared" si="3"/>
        <v>II</v>
      </c>
      <c r="T59" s="87" t="str">
        <f t="shared" si="4"/>
        <v>ACEPTABLE CON CONTROL ESPECIFICO</v>
      </c>
      <c r="U59" s="144"/>
      <c r="V59" s="144"/>
      <c r="W59" s="144" t="s">
        <v>660</v>
      </c>
      <c r="X59" s="145" t="s">
        <v>588</v>
      </c>
      <c r="Y59" s="145"/>
      <c r="Z59" s="145"/>
      <c r="AA59" s="145"/>
      <c r="AB59" s="145" t="s">
        <v>2</v>
      </c>
      <c r="AC59" s="145"/>
      <c r="AD59" s="145" t="s">
        <v>396</v>
      </c>
      <c r="AE59" s="146" t="s">
        <v>465</v>
      </c>
    </row>
    <row r="60" spans="1:31" ht="54" x14ac:dyDescent="0.3">
      <c r="A60" s="270"/>
      <c r="B60" s="270"/>
      <c r="C60" s="231"/>
      <c r="D60" s="231"/>
      <c r="E60" s="285"/>
      <c r="F60" s="285"/>
      <c r="G60" s="153" t="s">
        <v>133</v>
      </c>
      <c r="H60" s="152" t="s">
        <v>398</v>
      </c>
      <c r="I60" s="140" t="s">
        <v>59</v>
      </c>
      <c r="J60" s="141" t="s">
        <v>508</v>
      </c>
      <c r="K60" s="141" t="s">
        <v>508</v>
      </c>
      <c r="L60" s="141" t="s">
        <v>72</v>
      </c>
      <c r="M60" s="140">
        <v>2</v>
      </c>
      <c r="N60" s="140">
        <v>2</v>
      </c>
      <c r="O60" s="137">
        <f t="shared" si="0"/>
        <v>4</v>
      </c>
      <c r="P60" s="137" t="str">
        <f t="shared" si="1"/>
        <v>BAJO</v>
      </c>
      <c r="Q60" s="148">
        <v>10</v>
      </c>
      <c r="R60" s="137">
        <f t="shared" si="2"/>
        <v>40</v>
      </c>
      <c r="S60" s="137" t="str">
        <f t="shared" si="3"/>
        <v>III</v>
      </c>
      <c r="T60" s="87" t="str">
        <f t="shared" si="4"/>
        <v>MEJORABLE</v>
      </c>
      <c r="U60" s="144"/>
      <c r="V60" s="144"/>
      <c r="W60" s="144" t="s">
        <v>665</v>
      </c>
      <c r="X60" s="145" t="s">
        <v>588</v>
      </c>
      <c r="Y60" s="145"/>
      <c r="Z60" s="145"/>
      <c r="AA60" s="145"/>
      <c r="AB60" s="145" t="s">
        <v>2</v>
      </c>
      <c r="AC60" s="145"/>
      <c r="AD60" s="145" t="s">
        <v>385</v>
      </c>
      <c r="AE60" s="146" t="s">
        <v>465</v>
      </c>
    </row>
    <row r="61" spans="1:31" ht="67.5" x14ac:dyDescent="0.3">
      <c r="A61" s="270"/>
      <c r="B61" s="270"/>
      <c r="C61" s="231"/>
      <c r="D61" s="231"/>
      <c r="E61" s="285"/>
      <c r="F61" s="285"/>
      <c r="G61" s="152" t="s">
        <v>403</v>
      </c>
      <c r="H61" s="152" t="s">
        <v>404</v>
      </c>
      <c r="I61" s="140" t="s">
        <v>405</v>
      </c>
      <c r="J61" s="96" t="s">
        <v>513</v>
      </c>
      <c r="K61" s="96" t="s">
        <v>552</v>
      </c>
      <c r="L61" s="96" t="s">
        <v>553</v>
      </c>
      <c r="M61" s="140">
        <v>2</v>
      </c>
      <c r="N61" s="140">
        <v>2</v>
      </c>
      <c r="O61" s="137">
        <f t="shared" si="0"/>
        <v>4</v>
      </c>
      <c r="P61" s="137" t="str">
        <f t="shared" si="1"/>
        <v>BAJO</v>
      </c>
      <c r="Q61" s="148">
        <v>10</v>
      </c>
      <c r="R61" s="137">
        <f t="shared" si="2"/>
        <v>40</v>
      </c>
      <c r="S61" s="137" t="str">
        <f t="shared" si="3"/>
        <v>III</v>
      </c>
      <c r="T61" s="87" t="str">
        <f t="shared" si="4"/>
        <v>MEJORABLE</v>
      </c>
      <c r="U61" s="144"/>
      <c r="V61" s="144"/>
      <c r="W61" s="144" t="s">
        <v>602</v>
      </c>
      <c r="X61" s="145" t="s">
        <v>588</v>
      </c>
      <c r="Y61" s="145"/>
      <c r="Z61" s="145"/>
      <c r="AA61" s="145"/>
      <c r="AB61" s="145" t="s">
        <v>2</v>
      </c>
      <c r="AC61" s="145"/>
      <c r="AD61" s="145" t="s">
        <v>406</v>
      </c>
      <c r="AE61" s="146" t="s">
        <v>465</v>
      </c>
    </row>
    <row r="62" spans="1:31" ht="28.5" x14ac:dyDescent="0.3">
      <c r="A62" s="270"/>
      <c r="B62" s="270"/>
      <c r="C62" s="231"/>
      <c r="D62" s="231"/>
      <c r="E62" s="285"/>
      <c r="F62" s="285"/>
      <c r="G62" s="284" t="s">
        <v>419</v>
      </c>
      <c r="H62" s="152" t="s">
        <v>420</v>
      </c>
      <c r="I62" s="140" t="s">
        <v>421</v>
      </c>
      <c r="J62" s="141" t="s">
        <v>508</v>
      </c>
      <c r="K62" s="141" t="s">
        <v>508</v>
      </c>
      <c r="L62" s="141" t="s">
        <v>72</v>
      </c>
      <c r="M62" s="140">
        <v>2</v>
      </c>
      <c r="N62" s="140">
        <v>2</v>
      </c>
      <c r="O62" s="137">
        <f t="shared" si="0"/>
        <v>4</v>
      </c>
      <c r="P62" s="137" t="str">
        <f t="shared" si="1"/>
        <v>BAJO</v>
      </c>
      <c r="Q62" s="148">
        <v>10</v>
      </c>
      <c r="R62" s="137">
        <f t="shared" si="2"/>
        <v>40</v>
      </c>
      <c r="S62" s="137" t="str">
        <f t="shared" si="3"/>
        <v>III</v>
      </c>
      <c r="T62" s="87" t="str">
        <f t="shared" si="4"/>
        <v>MEJORABLE</v>
      </c>
      <c r="U62" s="144"/>
      <c r="V62" s="144"/>
      <c r="W62" s="144" t="s">
        <v>602</v>
      </c>
      <c r="X62" s="145" t="s">
        <v>588</v>
      </c>
      <c r="Y62" s="145"/>
      <c r="Z62" s="145"/>
      <c r="AA62" s="145"/>
      <c r="AB62" s="145" t="s">
        <v>2</v>
      </c>
      <c r="AC62" s="145"/>
      <c r="AD62" s="145" t="s">
        <v>423</v>
      </c>
      <c r="AE62" s="146" t="s">
        <v>465</v>
      </c>
    </row>
    <row r="63" spans="1:31" ht="57" x14ac:dyDescent="0.3">
      <c r="A63" s="270"/>
      <c r="B63" s="270"/>
      <c r="C63" s="231"/>
      <c r="D63" s="231"/>
      <c r="E63" s="285"/>
      <c r="F63" s="285"/>
      <c r="G63" s="284"/>
      <c r="H63" s="152" t="s">
        <v>424</v>
      </c>
      <c r="I63" s="140" t="s">
        <v>425</v>
      </c>
      <c r="J63" s="46" t="s">
        <v>508</v>
      </c>
      <c r="K63" s="46" t="s">
        <v>524</v>
      </c>
      <c r="L63" s="46" t="s">
        <v>533</v>
      </c>
      <c r="M63" s="140">
        <v>6</v>
      </c>
      <c r="N63" s="140">
        <v>2</v>
      </c>
      <c r="O63" s="137">
        <f t="shared" si="0"/>
        <v>12</v>
      </c>
      <c r="P63" s="137" t="str">
        <f t="shared" si="1"/>
        <v>ALTO</v>
      </c>
      <c r="Q63" s="148">
        <v>25</v>
      </c>
      <c r="R63" s="137">
        <f t="shared" si="2"/>
        <v>300</v>
      </c>
      <c r="S63" s="137" t="str">
        <f t="shared" si="3"/>
        <v>II</v>
      </c>
      <c r="T63" s="87" t="str">
        <f t="shared" si="4"/>
        <v>ACEPTABLE CON CONTROL ESPECIFICO</v>
      </c>
      <c r="U63" s="144"/>
      <c r="V63" s="144"/>
      <c r="W63" s="145" t="s">
        <v>598</v>
      </c>
      <c r="X63" s="145" t="s">
        <v>588</v>
      </c>
      <c r="Y63" s="145"/>
      <c r="Z63" s="145"/>
      <c r="AA63" s="145"/>
      <c r="AB63" s="145" t="s">
        <v>2</v>
      </c>
      <c r="AC63" s="145"/>
      <c r="AD63" s="145" t="s">
        <v>426</v>
      </c>
      <c r="AE63" s="146" t="s">
        <v>465</v>
      </c>
    </row>
    <row r="64" spans="1:31" ht="67.5" x14ac:dyDescent="0.3">
      <c r="A64" s="270"/>
      <c r="B64" s="270"/>
      <c r="C64" s="231"/>
      <c r="D64" s="231"/>
      <c r="E64" s="285"/>
      <c r="F64" s="285"/>
      <c r="G64" s="284"/>
      <c r="H64" s="152" t="s">
        <v>427</v>
      </c>
      <c r="I64" s="140" t="s">
        <v>405</v>
      </c>
      <c r="J64" s="137" t="s">
        <v>513</v>
      </c>
      <c r="K64" s="137" t="s">
        <v>565</v>
      </c>
      <c r="L64" s="137" t="s">
        <v>566</v>
      </c>
      <c r="M64" s="140">
        <v>6</v>
      </c>
      <c r="N64" s="140">
        <v>3</v>
      </c>
      <c r="O64" s="137">
        <f t="shared" si="0"/>
        <v>18</v>
      </c>
      <c r="P64" s="137" t="str">
        <f t="shared" si="1"/>
        <v>ALTO</v>
      </c>
      <c r="Q64" s="148">
        <v>25</v>
      </c>
      <c r="R64" s="137">
        <f t="shared" si="2"/>
        <v>450</v>
      </c>
      <c r="S64" s="137" t="str">
        <f t="shared" si="3"/>
        <v>II</v>
      </c>
      <c r="T64" s="87" t="str">
        <f t="shared" si="4"/>
        <v>ACEPTABLE CON CONTROL ESPECIFICO</v>
      </c>
      <c r="U64" s="144"/>
      <c r="V64" s="144"/>
      <c r="W64" s="144" t="s">
        <v>664</v>
      </c>
      <c r="X64" s="145" t="s">
        <v>588</v>
      </c>
      <c r="Y64" s="145"/>
      <c r="Z64" s="145"/>
      <c r="AA64" s="145"/>
      <c r="AB64" s="145" t="s">
        <v>2</v>
      </c>
      <c r="AC64" s="145"/>
      <c r="AD64" s="145" t="s">
        <v>428</v>
      </c>
      <c r="AE64" s="146" t="s">
        <v>465</v>
      </c>
    </row>
    <row r="65" spans="1:31" ht="85.5" x14ac:dyDescent="0.3">
      <c r="A65" s="270"/>
      <c r="B65" s="270"/>
      <c r="C65" s="231"/>
      <c r="D65" s="231"/>
      <c r="E65" s="285"/>
      <c r="F65" s="285"/>
      <c r="G65" s="284"/>
      <c r="H65" s="140" t="s">
        <v>429</v>
      </c>
      <c r="I65" s="140" t="s">
        <v>79</v>
      </c>
      <c r="J65" s="84" t="s">
        <v>522</v>
      </c>
      <c r="K65" s="84" t="s">
        <v>538</v>
      </c>
      <c r="L65" s="84" t="s">
        <v>564</v>
      </c>
      <c r="M65" s="140">
        <v>2</v>
      </c>
      <c r="N65" s="140">
        <v>3</v>
      </c>
      <c r="O65" s="137">
        <f t="shared" si="0"/>
        <v>6</v>
      </c>
      <c r="P65" s="137" t="str">
        <f t="shared" si="1"/>
        <v>MEDIO</v>
      </c>
      <c r="Q65" s="148">
        <v>60</v>
      </c>
      <c r="R65" s="137">
        <f t="shared" si="2"/>
        <v>360</v>
      </c>
      <c r="S65" s="137" t="str">
        <f t="shared" si="3"/>
        <v>II</v>
      </c>
      <c r="T65" s="87" t="str">
        <f t="shared" si="4"/>
        <v>ACEPTABLE CON CONTROL ESPECIFICO</v>
      </c>
      <c r="U65" s="144"/>
      <c r="V65" s="144"/>
      <c r="W65" s="144" t="s">
        <v>587</v>
      </c>
      <c r="X65" s="145" t="s">
        <v>588</v>
      </c>
      <c r="Y65" s="145"/>
      <c r="Z65" s="145"/>
      <c r="AA65" s="145"/>
      <c r="AB65" s="145" t="s">
        <v>2</v>
      </c>
      <c r="AC65" s="145"/>
      <c r="AD65" s="145" t="s">
        <v>431</v>
      </c>
      <c r="AE65" s="146" t="s">
        <v>465</v>
      </c>
    </row>
    <row r="66" spans="1:31" ht="81" x14ac:dyDescent="0.3">
      <c r="A66" s="270"/>
      <c r="B66" s="270"/>
      <c r="C66" s="232"/>
      <c r="D66" s="232"/>
      <c r="E66" s="285"/>
      <c r="F66" s="285"/>
      <c r="G66" s="153" t="s">
        <v>432</v>
      </c>
      <c r="H66" s="152" t="s">
        <v>433</v>
      </c>
      <c r="I66" s="140" t="s">
        <v>39</v>
      </c>
      <c r="J66" s="85" t="s">
        <v>513</v>
      </c>
      <c r="K66" s="85" t="s">
        <v>557</v>
      </c>
      <c r="L66" s="85" t="s">
        <v>556</v>
      </c>
      <c r="M66" s="140">
        <v>2</v>
      </c>
      <c r="N66" s="140">
        <v>2</v>
      </c>
      <c r="O66" s="137">
        <f t="shared" si="0"/>
        <v>4</v>
      </c>
      <c r="P66" s="137" t="str">
        <f t="shared" si="1"/>
        <v>BAJO</v>
      </c>
      <c r="Q66" s="148">
        <v>10</v>
      </c>
      <c r="R66" s="137">
        <f t="shared" si="2"/>
        <v>40</v>
      </c>
      <c r="S66" s="137" t="str">
        <f t="shared" si="3"/>
        <v>III</v>
      </c>
      <c r="T66" s="87" t="str">
        <f t="shared" si="4"/>
        <v>MEJORABLE</v>
      </c>
      <c r="U66" s="144"/>
      <c r="V66" s="144"/>
      <c r="W66" s="144" t="s">
        <v>607</v>
      </c>
      <c r="X66" s="145" t="s">
        <v>588</v>
      </c>
      <c r="Y66" s="145"/>
      <c r="Z66" s="145"/>
      <c r="AA66" s="145"/>
      <c r="AB66" s="145" t="s">
        <v>2</v>
      </c>
      <c r="AC66" s="145"/>
      <c r="AD66" s="145" t="s">
        <v>435</v>
      </c>
      <c r="AE66" s="146" t="s">
        <v>465</v>
      </c>
    </row>
    <row r="67" spans="1:31" x14ac:dyDescent="0.3">
      <c r="A67" s="161" t="s">
        <v>675</v>
      </c>
      <c r="B67" s="294" t="s">
        <v>674</v>
      </c>
      <c r="C67" s="294"/>
      <c r="D67" s="298"/>
      <c r="E67" s="299"/>
      <c r="F67" s="299"/>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c r="AD67" s="300"/>
    </row>
    <row r="68" spans="1:31" ht="23.25" customHeight="1" x14ac:dyDescent="0.3">
      <c r="A68" s="162">
        <v>44348</v>
      </c>
      <c r="B68" s="229" t="s">
        <v>676</v>
      </c>
      <c r="C68" s="229"/>
      <c r="D68" s="301"/>
      <c r="E68" s="302"/>
      <c r="F68" s="302"/>
      <c r="G68" s="302"/>
      <c r="H68" s="302"/>
      <c r="I68" s="302"/>
      <c r="J68" s="302"/>
      <c r="K68" s="302"/>
      <c r="L68" s="302"/>
      <c r="M68" s="302"/>
      <c r="N68" s="302"/>
      <c r="O68" s="302"/>
      <c r="P68" s="302"/>
      <c r="Q68" s="302"/>
      <c r="R68" s="302"/>
      <c r="S68" s="302"/>
      <c r="T68" s="302"/>
      <c r="U68" s="302"/>
      <c r="V68" s="302"/>
      <c r="W68" s="302"/>
      <c r="X68" s="302"/>
      <c r="Y68" s="302"/>
      <c r="Z68" s="302"/>
      <c r="AA68" s="302"/>
      <c r="AB68" s="302"/>
      <c r="AC68" s="302"/>
      <c r="AD68" s="303"/>
    </row>
    <row r="69" spans="1:31" ht="27.75" customHeight="1" x14ac:dyDescent="0.3">
      <c r="A69" s="162">
        <v>44531</v>
      </c>
      <c r="B69" s="229" t="s">
        <v>677</v>
      </c>
      <c r="C69" s="229"/>
      <c r="D69" s="301"/>
      <c r="E69" s="302"/>
      <c r="F69" s="302"/>
      <c r="G69" s="302"/>
      <c r="H69" s="302"/>
      <c r="I69" s="302"/>
      <c r="J69" s="302"/>
      <c r="K69" s="302"/>
      <c r="L69" s="302"/>
      <c r="M69" s="302"/>
      <c r="N69" s="302"/>
      <c r="O69" s="302"/>
      <c r="P69" s="302"/>
      <c r="Q69" s="302"/>
      <c r="R69" s="302"/>
      <c r="S69" s="302"/>
      <c r="T69" s="302"/>
      <c r="U69" s="302"/>
      <c r="V69" s="302"/>
      <c r="W69" s="302"/>
      <c r="X69" s="302"/>
      <c r="Y69" s="302"/>
      <c r="Z69" s="302"/>
      <c r="AA69" s="302"/>
      <c r="AB69" s="302"/>
      <c r="AC69" s="302"/>
      <c r="AD69" s="303"/>
    </row>
    <row r="70" spans="1:31" ht="27.75" customHeight="1" x14ac:dyDescent="0.3">
      <c r="A70" s="166">
        <v>44743</v>
      </c>
      <c r="B70" s="304" t="s">
        <v>684</v>
      </c>
      <c r="C70" s="305"/>
    </row>
    <row r="71" spans="1:31" ht="34.5" customHeight="1" x14ac:dyDescent="0.3">
      <c r="A71" s="166">
        <v>44896</v>
      </c>
      <c r="B71" s="331" t="s">
        <v>769</v>
      </c>
      <c r="C71" s="331"/>
    </row>
    <row r="72" spans="1:31" ht="30.75" customHeight="1" x14ac:dyDescent="0.3"/>
  </sheetData>
  <mergeCells count="81">
    <mergeCell ref="B71:C71"/>
    <mergeCell ref="B70:C70"/>
    <mergeCell ref="A1:AE2"/>
    <mergeCell ref="A3:A5"/>
    <mergeCell ref="B3:B5"/>
    <mergeCell ref="C3:C5"/>
    <mergeCell ref="D3:D5"/>
    <mergeCell ref="E3:F3"/>
    <mergeCell ref="G3:H3"/>
    <mergeCell ref="I3:I5"/>
    <mergeCell ref="J3:L3"/>
    <mergeCell ref="M3:S3"/>
    <mergeCell ref="U3:X3"/>
    <mergeCell ref="Y3:AC3"/>
    <mergeCell ref="AD3:AD5"/>
    <mergeCell ref="AE3:AE5"/>
    <mergeCell ref="E4:E5"/>
    <mergeCell ref="F4:F5"/>
    <mergeCell ref="G4:G5"/>
    <mergeCell ref="H4:H5"/>
    <mergeCell ref="J4:J5"/>
    <mergeCell ref="K4:K5"/>
    <mergeCell ref="X4:X5"/>
    <mergeCell ref="L4:L5"/>
    <mergeCell ref="M4:M5"/>
    <mergeCell ref="N4:N5"/>
    <mergeCell ref="O4:O5"/>
    <mergeCell ref="P4:P5"/>
    <mergeCell ref="Q4:Q5"/>
    <mergeCell ref="R4:R5"/>
    <mergeCell ref="S4:S5"/>
    <mergeCell ref="T4:T5"/>
    <mergeCell ref="U4:V4"/>
    <mergeCell ref="W4:W5"/>
    <mergeCell ref="A7:A66"/>
    <mergeCell ref="B7:B66"/>
    <mergeCell ref="C7:C19"/>
    <mergeCell ref="D7:D19"/>
    <mergeCell ref="E7:E19"/>
    <mergeCell ref="C49:C53"/>
    <mergeCell ref="D49:D53"/>
    <mergeCell ref="E49:E53"/>
    <mergeCell ref="Y4:Y5"/>
    <mergeCell ref="Z4:Z5"/>
    <mergeCell ref="AA4:AA5"/>
    <mergeCell ref="AB4:AB5"/>
    <mergeCell ref="AC4:AC5"/>
    <mergeCell ref="F7:F19"/>
    <mergeCell ref="G7:G10"/>
    <mergeCell ref="G11:G12"/>
    <mergeCell ref="G15:G18"/>
    <mergeCell ref="C20:C34"/>
    <mergeCell ref="D20:D34"/>
    <mergeCell ref="E20:E34"/>
    <mergeCell ref="F20:F34"/>
    <mergeCell ref="G20:G23"/>
    <mergeCell ref="G24:G25"/>
    <mergeCell ref="G29:G30"/>
    <mergeCell ref="AD29:AD30"/>
    <mergeCell ref="G31:G33"/>
    <mergeCell ref="C35:C48"/>
    <mergeCell ref="D35:D48"/>
    <mergeCell ref="E35:E48"/>
    <mergeCell ref="F35:F48"/>
    <mergeCell ref="G35:G37"/>
    <mergeCell ref="G38:G40"/>
    <mergeCell ref="G41:G42"/>
    <mergeCell ref="G45:G47"/>
    <mergeCell ref="F49:F53"/>
    <mergeCell ref="G50:G53"/>
    <mergeCell ref="B67:C67"/>
    <mergeCell ref="B68:C68"/>
    <mergeCell ref="B69:C69"/>
    <mergeCell ref="D67:AD69"/>
    <mergeCell ref="C54:C66"/>
    <mergeCell ref="D54:D66"/>
    <mergeCell ref="E54:E66"/>
    <mergeCell ref="F54:F66"/>
    <mergeCell ref="G54:G56"/>
    <mergeCell ref="G57:G59"/>
    <mergeCell ref="G62:G65"/>
  </mergeCells>
  <conditionalFormatting sqref="AI2:AJ2 Y54:AC54 Y7:AC8 Y11:AC21 Y24:AC34 Y57:AC66 Y38:AC48 T36:T48">
    <cfRule type="cellIs" dxfId="421" priority="73" operator="equal">
      <formula>"BAJO"</formula>
    </cfRule>
    <cfRule type="cellIs" dxfId="420" priority="74" operator="equal">
      <formula>"MEDIO"</formula>
    </cfRule>
    <cfRule type="cellIs" dxfId="419" priority="75" operator="equal">
      <formula>"ALTO"</formula>
    </cfRule>
  </conditionalFormatting>
  <conditionalFormatting sqref="AD3:AE3">
    <cfRule type="cellIs" dxfId="418" priority="70" operator="equal">
      <formula>"BAJO"</formula>
    </cfRule>
    <cfRule type="cellIs" dxfId="417" priority="71" operator="equal">
      <formula>"MEDIO"</formula>
    </cfRule>
    <cfRule type="cellIs" dxfId="416" priority="72" operator="equal">
      <formula>"ALTO"</formula>
    </cfRule>
  </conditionalFormatting>
  <conditionalFormatting sqref="Y50:AC53">
    <cfRule type="cellIs" dxfId="415" priority="67" operator="equal">
      <formula>"BAJO"</formula>
    </cfRule>
    <cfRule type="cellIs" dxfId="414" priority="68" operator="equal">
      <formula>"MEDIO"</formula>
    </cfRule>
    <cfRule type="cellIs" dxfId="413" priority="69" operator="equal">
      <formula>"ALTO"</formula>
    </cfRule>
  </conditionalFormatting>
  <conditionalFormatting sqref="Y9:AC9">
    <cfRule type="cellIs" dxfId="412" priority="64" operator="equal">
      <formula>"BAJO"</formula>
    </cfRule>
    <cfRule type="cellIs" dxfId="411" priority="65" operator="equal">
      <formula>"MEDIO"</formula>
    </cfRule>
    <cfRule type="cellIs" dxfId="410" priority="66" operator="equal">
      <formula>"ALTO"</formula>
    </cfRule>
  </conditionalFormatting>
  <conditionalFormatting sqref="Y10:AC10">
    <cfRule type="cellIs" dxfId="409" priority="61" operator="equal">
      <formula>"BAJO"</formula>
    </cfRule>
    <cfRule type="cellIs" dxfId="408" priority="62" operator="equal">
      <formula>"MEDIO"</formula>
    </cfRule>
    <cfRule type="cellIs" dxfId="407" priority="63" operator="equal">
      <formula>"ALTO"</formula>
    </cfRule>
  </conditionalFormatting>
  <conditionalFormatting sqref="Y22:AC22">
    <cfRule type="cellIs" dxfId="406" priority="58" operator="equal">
      <formula>"BAJO"</formula>
    </cfRule>
    <cfRule type="cellIs" dxfId="405" priority="59" operator="equal">
      <formula>"MEDIO"</formula>
    </cfRule>
    <cfRule type="cellIs" dxfId="404" priority="60" operator="equal">
      <formula>"ALTO"</formula>
    </cfRule>
  </conditionalFormatting>
  <conditionalFormatting sqref="Y23:AC23">
    <cfRule type="cellIs" dxfId="403" priority="55" operator="equal">
      <formula>"BAJO"</formula>
    </cfRule>
    <cfRule type="cellIs" dxfId="402" priority="56" operator="equal">
      <formula>"MEDIO"</formula>
    </cfRule>
    <cfRule type="cellIs" dxfId="401" priority="57" operator="equal">
      <formula>"ALTO"</formula>
    </cfRule>
  </conditionalFormatting>
  <conditionalFormatting sqref="Y35:AC35">
    <cfRule type="cellIs" dxfId="400" priority="52" operator="equal">
      <formula>"BAJO"</formula>
    </cfRule>
    <cfRule type="cellIs" dxfId="399" priority="53" operator="equal">
      <formula>"MEDIO"</formula>
    </cfRule>
    <cfRule type="cellIs" dxfId="398" priority="54" operator="equal">
      <formula>"ALTO"</formula>
    </cfRule>
  </conditionalFormatting>
  <conditionalFormatting sqref="Y36:AC36">
    <cfRule type="cellIs" dxfId="397" priority="49" operator="equal">
      <formula>"BAJO"</formula>
    </cfRule>
    <cfRule type="cellIs" dxfId="396" priority="50" operator="equal">
      <formula>"MEDIO"</formula>
    </cfRule>
    <cfRule type="cellIs" dxfId="395" priority="51" operator="equal">
      <formula>"ALTO"</formula>
    </cfRule>
  </conditionalFormatting>
  <conditionalFormatting sqref="Y37:AC37">
    <cfRule type="cellIs" dxfId="394" priority="46" operator="equal">
      <formula>"BAJO"</formula>
    </cfRule>
    <cfRule type="cellIs" dxfId="393" priority="47" operator="equal">
      <formula>"MEDIO"</formula>
    </cfRule>
    <cfRule type="cellIs" dxfId="392" priority="48" operator="equal">
      <formula>"ALTO"</formula>
    </cfRule>
  </conditionalFormatting>
  <conditionalFormatting sqref="Y55:AC55">
    <cfRule type="cellIs" dxfId="391" priority="43" operator="equal">
      <formula>"BAJO"</formula>
    </cfRule>
    <cfRule type="cellIs" dxfId="390" priority="44" operator="equal">
      <formula>"MEDIO"</formula>
    </cfRule>
    <cfRule type="cellIs" dxfId="389" priority="45" operator="equal">
      <formula>"ALTO"</formula>
    </cfRule>
  </conditionalFormatting>
  <conditionalFormatting sqref="Y56:AC56">
    <cfRule type="cellIs" dxfId="388" priority="40" operator="equal">
      <formula>"BAJO"</formula>
    </cfRule>
    <cfRule type="cellIs" dxfId="387" priority="41" operator="equal">
      <formula>"MEDIO"</formula>
    </cfRule>
    <cfRule type="cellIs" dxfId="386" priority="42" operator="equal">
      <formula>"ALTO"</formula>
    </cfRule>
  </conditionalFormatting>
  <conditionalFormatting sqref="T3:T4">
    <cfRule type="cellIs" dxfId="385" priority="37" operator="equal">
      <formula>"BAJO"</formula>
    </cfRule>
    <cfRule type="cellIs" dxfId="384" priority="38" operator="equal">
      <formula>"MEDIO"</formula>
    </cfRule>
    <cfRule type="cellIs" dxfId="383" priority="39" operator="equal">
      <formula>"ALTO"</formula>
    </cfRule>
  </conditionalFormatting>
  <conditionalFormatting sqref="T7:T66">
    <cfRule type="containsText" dxfId="382" priority="24" operator="containsText" text="NO ACEPTABLE">
      <formula>NOT(ISERROR(SEARCH("NO ACEPTABLE",T7)))</formula>
    </cfRule>
    <cfRule type="containsText" dxfId="381" priority="25" operator="containsText" text="ACEPTABLE CON CONTROL ESPECIFICO">
      <formula>NOT(ISERROR(SEARCH("ACEPTABLE CON CONTROL ESPECIFICO",T7)))</formula>
    </cfRule>
    <cfRule type="containsText" dxfId="380" priority="26" operator="containsText" text="MEJORABLE">
      <formula>NOT(ISERROR(SEARCH("MEJORABLE",T7)))</formula>
    </cfRule>
    <cfRule type="containsText" dxfId="379" priority="27" operator="containsText" text="ACEPTABLE">
      <formula>NOT(ISERROR(SEARCH("ACEPTABLE",T7)))</formula>
    </cfRule>
    <cfRule type="containsText" dxfId="378" priority="35" stopIfTrue="1" operator="containsText" text="MEDIO">
      <formula>NOT(ISERROR(SEARCH("MEDIO",T7)))</formula>
    </cfRule>
    <cfRule type="containsText" dxfId="377" priority="36" stopIfTrue="1" operator="containsText" text="BAJO">
      <formula>NOT(ISERROR(SEARCH("BAJO",T7)))</formula>
    </cfRule>
  </conditionalFormatting>
  <conditionalFormatting sqref="T7:T66">
    <cfRule type="cellIs" dxfId="376" priority="33" stopIfTrue="1" operator="equal">
      <formula>"MUY ALTO"</formula>
    </cfRule>
    <cfRule type="containsText" dxfId="375" priority="34" stopIfTrue="1" operator="containsText" text="ALTO">
      <formula>NOT(ISERROR(SEARCH("ALTO",T7)))</formula>
    </cfRule>
  </conditionalFormatting>
  <conditionalFormatting sqref="T12:T35 T49:T66">
    <cfRule type="containsText" dxfId="374" priority="31" stopIfTrue="1" operator="containsText" text="MEDIO">
      <formula>NOT(ISERROR(SEARCH("MEDIO",T12)))</formula>
    </cfRule>
    <cfRule type="containsText" dxfId="373" priority="32" stopIfTrue="1" operator="containsText" text="BAJO">
      <formula>NOT(ISERROR(SEARCH("BAJO",T12)))</formula>
    </cfRule>
  </conditionalFormatting>
  <conditionalFormatting sqref="T7:T66">
    <cfRule type="containsText" dxfId="372" priority="28" operator="containsText" text="ALTO">
      <formula>NOT(ISERROR(SEARCH("ALTO",T7)))</formula>
    </cfRule>
    <cfRule type="containsText" dxfId="371" priority="29" operator="containsText" text="MEDIO">
      <formula>NOT(ISERROR(SEARCH("MEDIO",T7)))</formula>
    </cfRule>
    <cfRule type="containsText" dxfId="370" priority="30" operator="containsText" text="BAJO">
      <formula>NOT(ISERROR(SEARCH("BAJO",T7)))</formula>
    </cfRule>
  </conditionalFormatting>
  <conditionalFormatting sqref="Y3 Y4:AC4">
    <cfRule type="cellIs" dxfId="369" priority="21" operator="equal">
      <formula>"BAJO"</formula>
    </cfRule>
    <cfRule type="cellIs" dxfId="368" priority="22" operator="equal">
      <formula>"MEDIO"</formula>
    </cfRule>
    <cfRule type="cellIs" dxfId="367" priority="23" operator="equal">
      <formula>"ALTO"</formula>
    </cfRule>
  </conditionalFormatting>
  <conditionalFormatting sqref="Y6:AC6">
    <cfRule type="cellIs" dxfId="366" priority="18" operator="equal">
      <formula>"BAJO"</formula>
    </cfRule>
    <cfRule type="cellIs" dxfId="365" priority="19" operator="equal">
      <formula>"MEDIO"</formula>
    </cfRule>
    <cfRule type="cellIs" dxfId="364" priority="20" operator="equal">
      <formula>"ALTO"</formula>
    </cfRule>
  </conditionalFormatting>
  <conditionalFormatting sqref="AD6">
    <cfRule type="cellIs" dxfId="363" priority="15" operator="equal">
      <formula>"BAJO"</formula>
    </cfRule>
    <cfRule type="cellIs" dxfId="362" priority="16" operator="equal">
      <formula>"MEDIO"</formula>
    </cfRule>
    <cfRule type="cellIs" dxfId="361" priority="17" operator="equal">
      <formula>"ALTO"</formula>
    </cfRule>
  </conditionalFormatting>
  <conditionalFormatting sqref="T6">
    <cfRule type="containsText" dxfId="360" priority="4" operator="containsText" text="NO ACEPTABLE">
      <formula>NOT(ISERROR(SEARCH("NO ACEPTABLE",T6)))</formula>
    </cfRule>
    <cfRule type="containsText" dxfId="359" priority="5" operator="containsText" text="ACEPTABLE CON CONTROL ESPECIFICO">
      <formula>NOT(ISERROR(SEARCH("ACEPTABLE CON CONTROL ESPECIFICO",T6)))</formula>
    </cfRule>
    <cfRule type="containsText" dxfId="358" priority="6" operator="containsText" text="MEJORABLE">
      <formula>NOT(ISERROR(SEARCH("MEJORABLE",T6)))</formula>
    </cfRule>
    <cfRule type="containsText" dxfId="357" priority="7" operator="containsText" text="ACEPTABLE">
      <formula>NOT(ISERROR(SEARCH("ACEPTABLE",T6)))</formula>
    </cfRule>
    <cfRule type="containsText" dxfId="356" priority="13" stopIfTrue="1" operator="containsText" text="MEDIO">
      <formula>NOT(ISERROR(SEARCH("MEDIO",T6)))</formula>
    </cfRule>
    <cfRule type="containsText" dxfId="355" priority="14" stopIfTrue="1" operator="containsText" text="BAJO">
      <formula>NOT(ISERROR(SEARCH("BAJO",T6)))</formula>
    </cfRule>
  </conditionalFormatting>
  <conditionalFormatting sqref="T6">
    <cfRule type="cellIs" dxfId="354" priority="11" stopIfTrue="1" operator="equal">
      <formula>"MUY ALTO"</formula>
    </cfRule>
    <cfRule type="containsText" dxfId="353" priority="12" stopIfTrue="1" operator="containsText" text="ALTO">
      <formula>NOT(ISERROR(SEARCH("ALTO",T6)))</formula>
    </cfRule>
  </conditionalFormatting>
  <conditionalFormatting sqref="T6">
    <cfRule type="containsText" dxfId="352" priority="8" operator="containsText" text="ALTO">
      <formula>NOT(ISERROR(SEARCH("ALTO",T6)))</formula>
    </cfRule>
    <cfRule type="containsText" dxfId="351" priority="9" operator="containsText" text="MEDIO">
      <formula>NOT(ISERROR(SEARCH("MEDIO",T6)))</formula>
    </cfRule>
    <cfRule type="containsText" dxfId="350" priority="10" operator="containsText" text="BAJO">
      <formula>NOT(ISERROR(SEARCH("BAJO",T6)))</formula>
    </cfRule>
  </conditionalFormatting>
  <conditionalFormatting sqref="Y49:AC49">
    <cfRule type="cellIs" dxfId="349" priority="1" operator="equal">
      <formula>"BAJO"</formula>
    </cfRule>
    <cfRule type="cellIs" dxfId="348" priority="2" operator="equal">
      <formula>"MEDIO"</formula>
    </cfRule>
    <cfRule type="cellIs" dxfId="347" priority="3" operator="equal">
      <formula>"ALTO"</formula>
    </cfRule>
  </conditionalFormatting>
  <pageMargins left="0.70866141732283472" right="0.70866141732283472" top="0.74803149606299213" bottom="0.74803149606299213" header="0.31496062992125984" footer="0.31496062992125984"/>
  <pageSetup scale="84" orientation="landscape" r:id="rId1"/>
  <headerFooter>
    <oddHeader>&amp;L&amp;G&amp;R&amp;"Arial,Negrita"&amp;14MATRIZ DE IDENTIFICACION DE PELIGROS
VALORACION Y EVALUACION DE RIESGOS&amp;"-,Normal"&amp;11
&amp;"Arial,Normal"&amp;10CT-HSEQ-FM31-V03
15/12/2022</oddHeader>
  </headerFooter>
  <rowBreaks count="1" manualBreakCount="1">
    <brk id="62" max="30" man="1"/>
  </rowBreak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50CFF-32E6-456D-9209-C6A5539E6B81}">
  <dimension ref="A1:AJ50"/>
  <sheetViews>
    <sheetView showGridLines="0" topLeftCell="F43" zoomScale="85" zoomScaleNormal="85" zoomScaleSheetLayoutView="85" workbookViewId="0">
      <selection activeCell="AD6" sqref="AD6"/>
    </sheetView>
  </sheetViews>
  <sheetFormatPr baseColWidth="10" defaultRowHeight="16.5" x14ac:dyDescent="0.3"/>
  <cols>
    <col min="1" max="2" width="11.42578125" style="1"/>
    <col min="3" max="4" width="14.85546875" style="1" customWidth="1"/>
    <col min="5" max="5" width="8.7109375" style="1" customWidth="1"/>
    <col min="6" max="6" width="8.85546875" style="1" customWidth="1"/>
    <col min="7" max="7" width="14.5703125" style="19" customWidth="1"/>
    <col min="8" max="8" width="24.85546875" style="1" customWidth="1"/>
    <col min="9" max="9" width="29.85546875" style="1" customWidth="1"/>
    <col min="10" max="12" width="9.5703125" style="1" customWidth="1"/>
    <col min="13" max="19" width="8.5703125" style="1" customWidth="1"/>
    <col min="20" max="20" width="16.42578125" style="1" bestFit="1" customWidth="1"/>
    <col min="21" max="22" width="6" style="1" customWidth="1"/>
    <col min="23" max="23" width="13.42578125" style="1" customWidth="1"/>
    <col min="24" max="24" width="18.85546875" style="1" customWidth="1"/>
    <col min="25" max="27" width="5.5703125" style="1" customWidth="1"/>
    <col min="28" max="29" width="10.7109375" style="1" customWidth="1"/>
    <col min="30" max="30" width="31.7109375" style="20" customWidth="1"/>
    <col min="31" max="31" width="18.5703125" style="1" hidden="1" customWidth="1"/>
    <col min="32" max="16384" width="11.42578125" style="1"/>
  </cols>
  <sheetData>
    <row r="1" spans="1:36" ht="30" customHeight="1" x14ac:dyDescent="0.3">
      <c r="A1" s="238" t="s">
        <v>720</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9"/>
    </row>
    <row r="2" spans="1:36" s="81" customFormat="1" ht="12" customHeight="1" x14ac:dyDescent="0.3">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20"/>
      <c r="AF2" s="79"/>
      <c r="AG2" s="79"/>
      <c r="AH2" s="79"/>
      <c r="AI2" s="80"/>
      <c r="AJ2" s="80"/>
    </row>
    <row r="3" spans="1:36" s="2" customFormat="1" ht="29.25" customHeight="1" x14ac:dyDescent="0.3">
      <c r="A3" s="212" t="s">
        <v>478</v>
      </c>
      <c r="B3" s="212" t="s">
        <v>479</v>
      </c>
      <c r="C3" s="221" t="s">
        <v>350</v>
      </c>
      <c r="D3" s="221" t="s">
        <v>480</v>
      </c>
      <c r="E3" s="223" t="s">
        <v>348</v>
      </c>
      <c r="F3" s="224"/>
      <c r="G3" s="223" t="s">
        <v>481</v>
      </c>
      <c r="H3" s="224"/>
      <c r="I3" s="216" t="s">
        <v>345</v>
      </c>
      <c r="J3" s="224" t="s">
        <v>484</v>
      </c>
      <c r="K3" s="212"/>
      <c r="L3" s="212"/>
      <c r="M3" s="212" t="s">
        <v>341</v>
      </c>
      <c r="N3" s="212"/>
      <c r="O3" s="212"/>
      <c r="P3" s="212"/>
      <c r="Q3" s="212"/>
      <c r="R3" s="212"/>
      <c r="S3" s="212"/>
      <c r="T3" s="78" t="s">
        <v>495</v>
      </c>
      <c r="U3" s="212" t="s">
        <v>497</v>
      </c>
      <c r="V3" s="212"/>
      <c r="W3" s="212"/>
      <c r="X3" s="212"/>
      <c r="Y3" s="224" t="s">
        <v>501</v>
      </c>
      <c r="Z3" s="212"/>
      <c r="AA3" s="212"/>
      <c r="AB3" s="212"/>
      <c r="AC3" s="212"/>
      <c r="AD3" s="221" t="s">
        <v>338</v>
      </c>
      <c r="AE3" s="221" t="s">
        <v>337</v>
      </c>
    </row>
    <row r="4" spans="1:36" s="2" customFormat="1" ht="45.75" customHeight="1" x14ac:dyDescent="0.3">
      <c r="A4" s="212"/>
      <c r="B4" s="212"/>
      <c r="C4" s="282"/>
      <c r="D4" s="282"/>
      <c r="E4" s="264" t="s">
        <v>336</v>
      </c>
      <c r="F4" s="278" t="s">
        <v>335</v>
      </c>
      <c r="G4" s="280" t="s">
        <v>482</v>
      </c>
      <c r="H4" s="280" t="s">
        <v>483</v>
      </c>
      <c r="I4" s="319"/>
      <c r="J4" s="278" t="s">
        <v>485</v>
      </c>
      <c r="K4" s="287" t="s">
        <v>486</v>
      </c>
      <c r="L4" s="287" t="s">
        <v>487</v>
      </c>
      <c r="M4" s="261" t="s">
        <v>488</v>
      </c>
      <c r="N4" s="261" t="s">
        <v>489</v>
      </c>
      <c r="O4" s="261" t="s">
        <v>490</v>
      </c>
      <c r="P4" s="261" t="s">
        <v>491</v>
      </c>
      <c r="Q4" s="261" t="s">
        <v>492</v>
      </c>
      <c r="R4" s="261" t="s">
        <v>493</v>
      </c>
      <c r="S4" s="261" t="s">
        <v>494</v>
      </c>
      <c r="T4" s="289" t="s">
        <v>496</v>
      </c>
      <c r="U4" s="264" t="s">
        <v>498</v>
      </c>
      <c r="V4" s="264"/>
      <c r="W4" s="264" t="s">
        <v>499</v>
      </c>
      <c r="X4" s="265" t="s">
        <v>500</v>
      </c>
      <c r="Y4" s="291" t="s">
        <v>502</v>
      </c>
      <c r="Z4" s="263" t="s">
        <v>503</v>
      </c>
      <c r="AA4" s="263" t="s">
        <v>504</v>
      </c>
      <c r="AB4" s="263" t="s">
        <v>505</v>
      </c>
      <c r="AC4" s="263" t="s">
        <v>506</v>
      </c>
      <c r="AD4" s="282"/>
      <c r="AE4" s="282"/>
    </row>
    <row r="5" spans="1:36" s="2" customFormat="1" ht="45.75" customHeight="1" x14ac:dyDescent="0.3">
      <c r="A5" s="212"/>
      <c r="B5" s="212"/>
      <c r="C5" s="222"/>
      <c r="D5" s="222"/>
      <c r="E5" s="264"/>
      <c r="F5" s="279"/>
      <c r="G5" s="281"/>
      <c r="H5" s="281"/>
      <c r="I5" s="218"/>
      <c r="J5" s="279"/>
      <c r="K5" s="288"/>
      <c r="L5" s="288"/>
      <c r="M5" s="261"/>
      <c r="N5" s="261"/>
      <c r="O5" s="261"/>
      <c r="P5" s="261"/>
      <c r="Q5" s="261"/>
      <c r="R5" s="261"/>
      <c r="S5" s="261"/>
      <c r="T5" s="290"/>
      <c r="U5" s="183" t="s">
        <v>334</v>
      </c>
      <c r="V5" s="183" t="s">
        <v>333</v>
      </c>
      <c r="W5" s="264"/>
      <c r="X5" s="265"/>
      <c r="Y5" s="291"/>
      <c r="Z5" s="263"/>
      <c r="AA5" s="263"/>
      <c r="AB5" s="263"/>
      <c r="AC5" s="263"/>
      <c r="AD5" s="222"/>
      <c r="AE5" s="222"/>
    </row>
    <row r="6" spans="1:36" s="2" customFormat="1" ht="52.5" customHeight="1" x14ac:dyDescent="0.3">
      <c r="A6" s="324" t="s">
        <v>716</v>
      </c>
      <c r="B6" s="327" t="s">
        <v>713</v>
      </c>
      <c r="C6" s="321" t="s">
        <v>714</v>
      </c>
      <c r="D6" s="321" t="s">
        <v>715</v>
      </c>
      <c r="E6" s="272" t="s">
        <v>2</v>
      </c>
      <c r="F6" s="295"/>
      <c r="G6" s="190" t="s">
        <v>173</v>
      </c>
      <c r="H6" s="195" t="s">
        <v>724</v>
      </c>
      <c r="I6" s="197" t="s">
        <v>725</v>
      </c>
      <c r="J6" s="105" t="s">
        <v>508</v>
      </c>
      <c r="K6" s="105" t="s">
        <v>508</v>
      </c>
      <c r="L6" s="106" t="s">
        <v>72</v>
      </c>
      <c r="M6" s="185">
        <v>0</v>
      </c>
      <c r="N6" s="185">
        <v>2</v>
      </c>
      <c r="O6" s="185">
        <f>+M6*N6</f>
        <v>0</v>
      </c>
      <c r="P6" s="185" t="str">
        <f>IF(O6&lt;=4,"BAJO",IF(O6&lt;=8,"MEDIO",IF(O6&lt;=20,"ALTO",IF(O6&lt;=40,"MUY ALTO"))))</f>
        <v>BAJO</v>
      </c>
      <c r="Q6" s="185">
        <v>60</v>
      </c>
      <c r="R6" s="185">
        <f>+O6*Q6</f>
        <v>0</v>
      </c>
      <c r="S6" s="185" t="str">
        <f>IF(R6&lt;=20,"IV",IF(R6&lt;=120,"III",IF(R6&lt;=500,"II",IF(R6&lt;=4000,"I"))))</f>
        <v>IV</v>
      </c>
      <c r="T6" s="87" t="str">
        <f>IF(R6&lt;=20,"ACEPTABLE",IF(R6&lt;=120,"MEJORABLE",IF(R6&lt;=500,"ACEPTABLE CON CONTROL ESPECIFICO",IF(R6&lt;=4000,"NO ACEPTABLE"))))</f>
        <v>ACEPTABLE</v>
      </c>
      <c r="U6" s="184"/>
      <c r="V6" s="101"/>
      <c r="W6" s="184" t="s">
        <v>602</v>
      </c>
      <c r="X6" s="184"/>
      <c r="Y6" s="186"/>
      <c r="Z6" s="186"/>
      <c r="AA6" s="186"/>
      <c r="AB6" s="186" t="s">
        <v>2</v>
      </c>
      <c r="AC6" s="186"/>
      <c r="AD6" s="184"/>
      <c r="AE6" s="174"/>
    </row>
    <row r="7" spans="1:36" ht="48" customHeight="1" x14ac:dyDescent="0.3">
      <c r="A7" s="325"/>
      <c r="B7" s="327"/>
      <c r="C7" s="322"/>
      <c r="D7" s="322"/>
      <c r="E7" s="273"/>
      <c r="F7" s="320"/>
      <c r="G7" s="191" t="s">
        <v>173</v>
      </c>
      <c r="H7" s="196" t="s">
        <v>726</v>
      </c>
      <c r="I7" s="197" t="s">
        <v>725</v>
      </c>
      <c r="J7" s="105" t="s">
        <v>508</v>
      </c>
      <c r="K7" s="105" t="s">
        <v>508</v>
      </c>
      <c r="L7" s="84" t="s">
        <v>564</v>
      </c>
      <c r="M7" s="185">
        <v>2</v>
      </c>
      <c r="N7" s="185">
        <v>2</v>
      </c>
      <c r="O7" s="185">
        <f t="shared" ref="O7:O32" si="0">+M7*N7</f>
        <v>4</v>
      </c>
      <c r="P7" s="185" t="str">
        <f t="shared" ref="P7:P50" si="1">IF(O7&lt;=4,"BAJO",IF(O7&lt;=8,"MEDIO",IF(O7&lt;=20,"ALTO",IF(O7&lt;=40,"MUY ALTO"))))</f>
        <v>BAJO</v>
      </c>
      <c r="Q7" s="185">
        <v>25</v>
      </c>
      <c r="R7" s="185">
        <f t="shared" ref="R7:R32" si="2">+O7*Q7</f>
        <v>100</v>
      </c>
      <c r="S7" s="185" t="str">
        <f t="shared" ref="S7:S50" si="3">IF(R7&lt;=20,"IV",IF(R7&lt;=120,"III",IF(R7&lt;=500,"II",IF(R7&lt;=4000,"I"))))</f>
        <v>III</v>
      </c>
      <c r="T7" s="87" t="str">
        <f t="shared" ref="T7:T32" si="4">IF(R7&lt;=20,"ACEPTABLE",IF(R7&lt;=120,"MEJORABLE",IF(R7&lt;=500,"ACEPTABLE CON CONTROL ESPECIFICO",IF(R7&lt;=4000,"NO ACEPTABLE"))))</f>
        <v>MEJORABLE</v>
      </c>
      <c r="U7" s="179"/>
      <c r="V7" s="179"/>
      <c r="W7" s="189" t="s">
        <v>768</v>
      </c>
      <c r="X7" s="182"/>
      <c r="Y7" s="186"/>
      <c r="Z7" s="186"/>
      <c r="AA7" s="186"/>
      <c r="AB7" s="186" t="s">
        <v>2</v>
      </c>
      <c r="AC7" s="186"/>
      <c r="AD7" s="182"/>
      <c r="AE7" s="180" t="s">
        <v>465</v>
      </c>
    </row>
    <row r="8" spans="1:36" ht="54" customHeight="1" x14ac:dyDescent="0.3">
      <c r="A8" s="325"/>
      <c r="B8" s="327"/>
      <c r="C8" s="322"/>
      <c r="D8" s="322"/>
      <c r="E8" s="273"/>
      <c r="F8" s="320"/>
      <c r="G8" s="191" t="s">
        <v>359</v>
      </c>
      <c r="H8" s="196" t="s">
        <v>729</v>
      </c>
      <c r="I8" s="197" t="s">
        <v>725</v>
      </c>
      <c r="J8" s="187" t="s">
        <v>508</v>
      </c>
      <c r="K8" s="187" t="s">
        <v>640</v>
      </c>
      <c r="L8" s="187" t="s">
        <v>508</v>
      </c>
      <c r="M8" s="185">
        <v>2</v>
      </c>
      <c r="N8" s="185">
        <v>2</v>
      </c>
      <c r="O8" s="185">
        <f t="shared" si="0"/>
        <v>4</v>
      </c>
      <c r="P8" s="185" t="str">
        <f t="shared" si="1"/>
        <v>BAJO</v>
      </c>
      <c r="Q8" s="185">
        <v>25</v>
      </c>
      <c r="R8" s="185">
        <f t="shared" si="2"/>
        <v>100</v>
      </c>
      <c r="S8" s="185" t="str">
        <f t="shared" si="3"/>
        <v>III</v>
      </c>
      <c r="T8" s="87" t="str">
        <f t="shared" si="4"/>
        <v>MEJORABLE</v>
      </c>
      <c r="U8" s="179"/>
      <c r="V8" s="179"/>
      <c r="W8" s="189" t="s">
        <v>768</v>
      </c>
      <c r="X8" s="182"/>
      <c r="Y8" s="186"/>
      <c r="Z8" s="186"/>
      <c r="AA8" s="186" t="s">
        <v>2</v>
      </c>
      <c r="AB8" s="186"/>
      <c r="AC8" s="186"/>
      <c r="AD8" s="182"/>
      <c r="AE8" s="180" t="s">
        <v>465</v>
      </c>
    </row>
    <row r="9" spans="1:36" ht="50.25" customHeight="1" x14ac:dyDescent="0.3">
      <c r="A9" s="325"/>
      <c r="B9" s="327"/>
      <c r="C9" s="322"/>
      <c r="D9" s="322"/>
      <c r="E9" s="273"/>
      <c r="F9" s="320"/>
      <c r="G9" s="191" t="s">
        <v>723</v>
      </c>
      <c r="H9" s="196" t="s">
        <v>730</v>
      </c>
      <c r="I9" s="197" t="s">
        <v>725</v>
      </c>
      <c r="J9" s="187" t="s">
        <v>508</v>
      </c>
      <c r="K9" s="96" t="s">
        <v>552</v>
      </c>
      <c r="L9" s="96" t="s">
        <v>553</v>
      </c>
      <c r="M9" s="185">
        <v>2</v>
      </c>
      <c r="N9" s="185">
        <v>2</v>
      </c>
      <c r="O9" s="185">
        <f t="shared" si="0"/>
        <v>4</v>
      </c>
      <c r="P9" s="185" t="str">
        <f t="shared" si="1"/>
        <v>BAJO</v>
      </c>
      <c r="Q9" s="185">
        <v>25</v>
      </c>
      <c r="R9" s="185">
        <f t="shared" si="2"/>
        <v>100</v>
      </c>
      <c r="S9" s="185" t="str">
        <f t="shared" si="3"/>
        <v>III</v>
      </c>
      <c r="T9" s="87" t="str">
        <f t="shared" si="4"/>
        <v>MEJORABLE</v>
      </c>
      <c r="U9" s="179"/>
      <c r="V9" s="179"/>
      <c r="W9" s="189" t="s">
        <v>602</v>
      </c>
      <c r="X9" s="182"/>
      <c r="Y9" s="186"/>
      <c r="Z9" s="186"/>
      <c r="AA9" s="186"/>
      <c r="AB9" s="186" t="s">
        <v>2</v>
      </c>
      <c r="AC9" s="186"/>
      <c r="AD9" s="182"/>
      <c r="AE9" s="180" t="s">
        <v>465</v>
      </c>
    </row>
    <row r="10" spans="1:36" ht="60" customHeight="1" x14ac:dyDescent="0.3">
      <c r="A10" s="325"/>
      <c r="B10" s="327"/>
      <c r="C10" s="322"/>
      <c r="D10" s="322"/>
      <c r="E10" s="273"/>
      <c r="F10" s="320"/>
      <c r="G10" s="191" t="s">
        <v>173</v>
      </c>
      <c r="H10" s="196" t="s">
        <v>731</v>
      </c>
      <c r="I10" s="197" t="s">
        <v>725</v>
      </c>
      <c r="J10" s="175" t="s">
        <v>508</v>
      </c>
      <c r="K10" s="84" t="s">
        <v>538</v>
      </c>
      <c r="L10" s="84" t="s">
        <v>564</v>
      </c>
      <c r="M10" s="185">
        <v>2</v>
      </c>
      <c r="N10" s="185">
        <v>3</v>
      </c>
      <c r="O10" s="185">
        <f t="shared" si="0"/>
        <v>6</v>
      </c>
      <c r="P10" s="185" t="str">
        <f t="shared" si="1"/>
        <v>MEDIO</v>
      </c>
      <c r="Q10" s="185">
        <v>25</v>
      </c>
      <c r="R10" s="185">
        <f t="shared" si="2"/>
        <v>150</v>
      </c>
      <c r="S10" s="185" t="str">
        <f t="shared" si="3"/>
        <v>II</v>
      </c>
      <c r="T10" s="87" t="str">
        <f t="shared" si="4"/>
        <v>ACEPTABLE CON CONTROL ESPECIFICO</v>
      </c>
      <c r="U10" s="179"/>
      <c r="V10" s="179"/>
      <c r="W10" s="187" t="s">
        <v>598</v>
      </c>
      <c r="X10" s="182"/>
      <c r="Y10" s="186"/>
      <c r="Z10" s="186"/>
      <c r="AA10" s="186"/>
      <c r="AB10" s="186" t="s">
        <v>2</v>
      </c>
      <c r="AC10" s="186"/>
      <c r="AD10" s="182"/>
      <c r="AE10" s="180" t="s">
        <v>465</v>
      </c>
    </row>
    <row r="11" spans="1:36" ht="66.75" customHeight="1" x14ac:dyDescent="0.3">
      <c r="A11" s="325"/>
      <c r="B11" s="327"/>
      <c r="C11" s="322"/>
      <c r="D11" s="322"/>
      <c r="E11" s="273"/>
      <c r="F11" s="320"/>
      <c r="G11" s="191" t="s">
        <v>173</v>
      </c>
      <c r="H11" s="196" t="s">
        <v>732</v>
      </c>
      <c r="I11" s="197" t="s">
        <v>725</v>
      </c>
      <c r="J11" s="187" t="s">
        <v>508</v>
      </c>
      <c r="K11" s="84" t="s">
        <v>538</v>
      </c>
      <c r="L11" s="84" t="s">
        <v>564</v>
      </c>
      <c r="M11" s="185">
        <v>2</v>
      </c>
      <c r="N11" s="185">
        <v>3</v>
      </c>
      <c r="O11" s="185">
        <f t="shared" si="0"/>
        <v>6</v>
      </c>
      <c r="P11" s="185" t="str">
        <f t="shared" si="1"/>
        <v>MEDIO</v>
      </c>
      <c r="Q11" s="185">
        <v>25</v>
      </c>
      <c r="R11" s="185">
        <f t="shared" si="2"/>
        <v>150</v>
      </c>
      <c r="S11" s="185" t="str">
        <f t="shared" si="3"/>
        <v>II</v>
      </c>
      <c r="T11" s="87" t="str">
        <f t="shared" si="4"/>
        <v>ACEPTABLE CON CONTROL ESPECIFICO</v>
      </c>
      <c r="U11" s="179"/>
      <c r="V11" s="179"/>
      <c r="W11" s="187" t="s">
        <v>602</v>
      </c>
      <c r="X11" s="182"/>
      <c r="Y11" s="186"/>
      <c r="Z11" s="186"/>
      <c r="AA11" s="186"/>
      <c r="AB11" s="186" t="s">
        <v>2</v>
      </c>
      <c r="AC11" s="186"/>
      <c r="AD11" s="182"/>
      <c r="AE11" s="180" t="s">
        <v>465</v>
      </c>
    </row>
    <row r="12" spans="1:36" ht="41.25" customHeight="1" x14ac:dyDescent="0.3">
      <c r="A12" s="325"/>
      <c r="B12" s="327"/>
      <c r="C12" s="322"/>
      <c r="D12" s="322"/>
      <c r="E12" s="273"/>
      <c r="F12" s="320"/>
      <c r="G12" s="191" t="s">
        <v>86</v>
      </c>
      <c r="H12" s="196" t="s">
        <v>733</v>
      </c>
      <c r="I12" s="197" t="s">
        <v>725</v>
      </c>
      <c r="J12" s="84" t="s">
        <v>513</v>
      </c>
      <c r="K12" s="84" t="s">
        <v>513</v>
      </c>
      <c r="L12" s="84" t="s">
        <v>509</v>
      </c>
      <c r="M12" s="185">
        <v>2</v>
      </c>
      <c r="N12" s="185">
        <v>2</v>
      </c>
      <c r="O12" s="185">
        <f t="shared" si="0"/>
        <v>4</v>
      </c>
      <c r="P12" s="185" t="str">
        <f t="shared" si="1"/>
        <v>BAJO</v>
      </c>
      <c r="Q12" s="185">
        <v>25</v>
      </c>
      <c r="R12" s="185">
        <f t="shared" si="2"/>
        <v>100</v>
      </c>
      <c r="S12" s="185" t="str">
        <f t="shared" si="3"/>
        <v>III</v>
      </c>
      <c r="T12" s="87" t="str">
        <f t="shared" si="4"/>
        <v>MEJORABLE</v>
      </c>
      <c r="U12" s="179"/>
      <c r="V12" s="179"/>
      <c r="W12" s="187" t="s">
        <v>767</v>
      </c>
      <c r="X12" s="7"/>
      <c r="Y12" s="186"/>
      <c r="Z12" s="186"/>
      <c r="AA12" s="186"/>
      <c r="AB12" s="186" t="s">
        <v>2</v>
      </c>
      <c r="AC12" s="186"/>
      <c r="AD12" s="182"/>
      <c r="AE12" s="180" t="s">
        <v>465</v>
      </c>
    </row>
    <row r="13" spans="1:36" ht="40.5" customHeight="1" x14ac:dyDescent="0.3">
      <c r="A13" s="325"/>
      <c r="B13" s="327"/>
      <c r="C13" s="322"/>
      <c r="D13" s="322"/>
      <c r="E13" s="273"/>
      <c r="F13" s="320"/>
      <c r="G13" s="191" t="s">
        <v>173</v>
      </c>
      <c r="H13" s="196" t="s">
        <v>734</v>
      </c>
      <c r="I13" s="197" t="s">
        <v>727</v>
      </c>
      <c r="J13" s="187" t="s">
        <v>508</v>
      </c>
      <c r="K13" s="84" t="s">
        <v>508</v>
      </c>
      <c r="L13" s="84" t="s">
        <v>564</v>
      </c>
      <c r="M13" s="185">
        <v>2</v>
      </c>
      <c r="N13" s="185">
        <v>2</v>
      </c>
      <c r="O13" s="185">
        <f t="shared" si="0"/>
        <v>4</v>
      </c>
      <c r="P13" s="185" t="str">
        <f t="shared" si="1"/>
        <v>BAJO</v>
      </c>
      <c r="Q13" s="185">
        <v>25</v>
      </c>
      <c r="R13" s="185">
        <f t="shared" si="2"/>
        <v>100</v>
      </c>
      <c r="S13" s="185" t="str">
        <f t="shared" si="3"/>
        <v>III</v>
      </c>
      <c r="T13" s="87" t="str">
        <f t="shared" si="4"/>
        <v>MEJORABLE</v>
      </c>
      <c r="U13" s="179"/>
      <c r="V13" s="179"/>
      <c r="W13" s="187" t="s">
        <v>602</v>
      </c>
      <c r="X13" s="178"/>
      <c r="Y13" s="186"/>
      <c r="Z13" s="186"/>
      <c r="AA13" s="186"/>
      <c r="AB13" s="186" t="s">
        <v>2</v>
      </c>
      <c r="AC13" s="186"/>
      <c r="AD13" s="182"/>
      <c r="AE13" s="180" t="s">
        <v>465</v>
      </c>
    </row>
    <row r="14" spans="1:36" ht="69.75" customHeight="1" x14ac:dyDescent="0.3">
      <c r="A14" s="325"/>
      <c r="B14" s="327"/>
      <c r="C14" s="322"/>
      <c r="D14" s="322"/>
      <c r="E14" s="273"/>
      <c r="F14" s="320"/>
      <c r="G14" s="191" t="s">
        <v>173</v>
      </c>
      <c r="H14" s="196" t="s">
        <v>735</v>
      </c>
      <c r="I14" s="197" t="s">
        <v>727</v>
      </c>
      <c r="J14" s="187" t="s">
        <v>508</v>
      </c>
      <c r="K14" s="84" t="s">
        <v>508</v>
      </c>
      <c r="L14" s="84" t="s">
        <v>564</v>
      </c>
      <c r="M14" s="185">
        <v>2</v>
      </c>
      <c r="N14" s="185">
        <v>2</v>
      </c>
      <c r="O14" s="185">
        <f t="shared" si="0"/>
        <v>4</v>
      </c>
      <c r="P14" s="185" t="str">
        <f t="shared" si="1"/>
        <v>BAJO</v>
      </c>
      <c r="Q14" s="185">
        <v>25</v>
      </c>
      <c r="R14" s="185">
        <f t="shared" si="2"/>
        <v>100</v>
      </c>
      <c r="S14" s="185" t="str">
        <f t="shared" si="3"/>
        <v>III</v>
      </c>
      <c r="T14" s="87" t="str">
        <f t="shared" si="4"/>
        <v>MEJORABLE</v>
      </c>
      <c r="U14" s="179"/>
      <c r="V14" s="179"/>
      <c r="W14" s="187" t="s">
        <v>768</v>
      </c>
      <c r="X14" s="178"/>
      <c r="Y14" s="186"/>
      <c r="Z14" s="186"/>
      <c r="AA14" s="186"/>
      <c r="AB14" s="186" t="s">
        <v>2</v>
      </c>
      <c r="AC14" s="186"/>
      <c r="AD14" s="182"/>
      <c r="AE14" s="180" t="s">
        <v>465</v>
      </c>
    </row>
    <row r="15" spans="1:36" ht="42" customHeight="1" x14ac:dyDescent="0.3">
      <c r="A15" s="325"/>
      <c r="B15" s="327"/>
      <c r="C15" s="322"/>
      <c r="D15" s="322"/>
      <c r="E15" s="273"/>
      <c r="F15" s="320"/>
      <c r="G15" s="191" t="s">
        <v>173</v>
      </c>
      <c r="H15" s="196" t="s">
        <v>736</v>
      </c>
      <c r="I15" s="197" t="s">
        <v>727</v>
      </c>
      <c r="J15" s="187" t="s">
        <v>508</v>
      </c>
      <c r="K15" s="84" t="s">
        <v>538</v>
      </c>
      <c r="L15" s="84" t="s">
        <v>564</v>
      </c>
      <c r="M15" s="185">
        <v>2</v>
      </c>
      <c r="N15" s="185">
        <v>3</v>
      </c>
      <c r="O15" s="185">
        <f t="shared" si="0"/>
        <v>6</v>
      </c>
      <c r="P15" s="185" t="str">
        <f t="shared" si="1"/>
        <v>MEDIO</v>
      </c>
      <c r="Q15" s="185">
        <v>25</v>
      </c>
      <c r="R15" s="185">
        <f t="shared" si="2"/>
        <v>150</v>
      </c>
      <c r="S15" s="185" t="str">
        <f t="shared" si="3"/>
        <v>II</v>
      </c>
      <c r="T15" s="87" t="str">
        <f t="shared" si="4"/>
        <v>ACEPTABLE CON CONTROL ESPECIFICO</v>
      </c>
      <c r="U15" s="179"/>
      <c r="V15" s="179"/>
      <c r="W15" s="187" t="s">
        <v>598</v>
      </c>
      <c r="X15" s="182"/>
      <c r="Y15" s="186"/>
      <c r="Z15" s="186"/>
      <c r="AA15" s="186"/>
      <c r="AB15" s="186" t="s">
        <v>2</v>
      </c>
      <c r="AC15" s="186"/>
      <c r="AD15" s="182"/>
      <c r="AE15" s="180" t="s">
        <v>465</v>
      </c>
    </row>
    <row r="16" spans="1:36" ht="44.25" customHeight="1" x14ac:dyDescent="0.3">
      <c r="A16" s="325"/>
      <c r="B16" s="327"/>
      <c r="C16" s="322"/>
      <c r="D16" s="322"/>
      <c r="E16" s="273"/>
      <c r="F16" s="320"/>
      <c r="G16" s="191" t="s">
        <v>173</v>
      </c>
      <c r="H16" s="196" t="s">
        <v>737</v>
      </c>
      <c r="I16" s="197" t="s">
        <v>727</v>
      </c>
      <c r="J16" s="84" t="s">
        <v>522</v>
      </c>
      <c r="K16" s="84" t="s">
        <v>538</v>
      </c>
      <c r="L16" s="84" t="s">
        <v>564</v>
      </c>
      <c r="M16" s="185">
        <v>2</v>
      </c>
      <c r="N16" s="185">
        <v>2</v>
      </c>
      <c r="O16" s="185">
        <f t="shared" si="0"/>
        <v>4</v>
      </c>
      <c r="P16" s="185" t="str">
        <f t="shared" si="1"/>
        <v>BAJO</v>
      </c>
      <c r="Q16" s="185">
        <v>25</v>
      </c>
      <c r="R16" s="185">
        <f t="shared" si="2"/>
        <v>100</v>
      </c>
      <c r="S16" s="185" t="str">
        <f t="shared" si="3"/>
        <v>III</v>
      </c>
      <c r="T16" s="87" t="str">
        <f t="shared" si="4"/>
        <v>MEJORABLE</v>
      </c>
      <c r="U16" s="179"/>
      <c r="V16" s="179"/>
      <c r="W16" s="187" t="s">
        <v>598</v>
      </c>
      <c r="X16" s="182"/>
      <c r="Y16" s="186"/>
      <c r="Z16" s="186"/>
      <c r="AA16" s="186" t="s">
        <v>2</v>
      </c>
      <c r="AB16" s="186" t="s">
        <v>2</v>
      </c>
      <c r="AC16" s="186"/>
      <c r="AD16" s="60"/>
      <c r="AE16" s="180" t="s">
        <v>465</v>
      </c>
    </row>
    <row r="17" spans="1:31" ht="94.5" x14ac:dyDescent="0.3">
      <c r="A17" s="325"/>
      <c r="B17" s="327"/>
      <c r="C17" s="322"/>
      <c r="D17" s="322"/>
      <c r="E17" s="273"/>
      <c r="F17" s="320"/>
      <c r="G17" s="191" t="s">
        <v>173</v>
      </c>
      <c r="H17" s="196" t="s">
        <v>738</v>
      </c>
      <c r="I17" s="197" t="s">
        <v>728</v>
      </c>
      <c r="J17" s="46" t="s">
        <v>766</v>
      </c>
      <c r="K17" s="46" t="s">
        <v>765</v>
      </c>
      <c r="L17" s="46" t="s">
        <v>764</v>
      </c>
      <c r="M17" s="185">
        <v>2</v>
      </c>
      <c r="N17" s="185">
        <v>2</v>
      </c>
      <c r="O17" s="185">
        <f t="shared" si="0"/>
        <v>4</v>
      </c>
      <c r="P17" s="185" t="str">
        <f t="shared" si="1"/>
        <v>BAJO</v>
      </c>
      <c r="Q17" s="185">
        <v>25</v>
      </c>
      <c r="R17" s="185">
        <f t="shared" si="2"/>
        <v>100</v>
      </c>
      <c r="S17" s="185" t="str">
        <f t="shared" si="3"/>
        <v>III</v>
      </c>
      <c r="T17" s="87" t="str">
        <f t="shared" si="4"/>
        <v>MEJORABLE</v>
      </c>
      <c r="U17" s="179"/>
      <c r="V17" s="179"/>
      <c r="W17" s="187" t="s">
        <v>598</v>
      </c>
      <c r="X17" s="181"/>
      <c r="Y17" s="186"/>
      <c r="Z17" s="186"/>
      <c r="AA17" s="186" t="s">
        <v>2</v>
      </c>
      <c r="AB17" s="186" t="s">
        <v>2</v>
      </c>
      <c r="AC17" s="186"/>
      <c r="AD17" s="182"/>
      <c r="AE17" s="180" t="s">
        <v>465</v>
      </c>
    </row>
    <row r="18" spans="1:31" ht="54" x14ac:dyDescent="0.3">
      <c r="A18" s="325"/>
      <c r="B18" s="327"/>
      <c r="C18" s="322"/>
      <c r="D18" s="322"/>
      <c r="E18" s="273"/>
      <c r="F18" s="320"/>
      <c r="G18" s="191" t="s">
        <v>173</v>
      </c>
      <c r="H18" s="196" t="s">
        <v>739</v>
      </c>
      <c r="I18" s="197" t="s">
        <v>728</v>
      </c>
      <c r="J18" s="187" t="s">
        <v>508</v>
      </c>
      <c r="K18" s="84" t="s">
        <v>538</v>
      </c>
      <c r="L18" s="84" t="s">
        <v>564</v>
      </c>
      <c r="M18" s="185">
        <v>2</v>
      </c>
      <c r="N18" s="185">
        <v>2</v>
      </c>
      <c r="O18" s="185">
        <f t="shared" si="0"/>
        <v>4</v>
      </c>
      <c r="P18" s="185" t="str">
        <f t="shared" si="1"/>
        <v>BAJO</v>
      </c>
      <c r="Q18" s="185">
        <v>25</v>
      </c>
      <c r="R18" s="185">
        <f t="shared" si="2"/>
        <v>100</v>
      </c>
      <c r="S18" s="185" t="str">
        <f t="shared" si="3"/>
        <v>III</v>
      </c>
      <c r="T18" s="87" t="str">
        <f t="shared" si="4"/>
        <v>MEJORABLE</v>
      </c>
      <c r="U18" s="179"/>
      <c r="V18" s="179"/>
      <c r="W18" s="187" t="s">
        <v>768</v>
      </c>
      <c r="X18" s="182"/>
      <c r="Y18" s="186"/>
      <c r="Z18" s="186"/>
      <c r="AA18" s="186"/>
      <c r="AB18" s="186" t="s">
        <v>2</v>
      </c>
      <c r="AC18" s="186"/>
      <c r="AD18" s="182"/>
      <c r="AE18" s="180" t="s">
        <v>465</v>
      </c>
    </row>
    <row r="19" spans="1:31" ht="49.5" customHeight="1" x14ac:dyDescent="0.3">
      <c r="A19" s="326"/>
      <c r="B19" s="327"/>
      <c r="C19" s="323"/>
      <c r="D19" s="323"/>
      <c r="E19" s="274"/>
      <c r="F19" s="296"/>
      <c r="G19" s="191" t="s">
        <v>173</v>
      </c>
      <c r="H19" s="196" t="s">
        <v>740</v>
      </c>
      <c r="I19" s="197" t="s">
        <v>728</v>
      </c>
      <c r="J19" s="187" t="s">
        <v>508</v>
      </c>
      <c r="K19" s="84" t="s">
        <v>538</v>
      </c>
      <c r="L19" s="84" t="s">
        <v>564</v>
      </c>
      <c r="M19" s="185">
        <v>0</v>
      </c>
      <c r="N19" s="185">
        <v>2</v>
      </c>
      <c r="O19" s="185">
        <f t="shared" si="0"/>
        <v>0</v>
      </c>
      <c r="P19" s="185" t="str">
        <f t="shared" si="1"/>
        <v>BAJO</v>
      </c>
      <c r="Q19" s="185">
        <v>25</v>
      </c>
      <c r="R19" s="185">
        <f t="shared" si="2"/>
        <v>0</v>
      </c>
      <c r="S19" s="185" t="str">
        <f t="shared" si="3"/>
        <v>IV</v>
      </c>
      <c r="T19" s="87" t="str">
        <f t="shared" si="4"/>
        <v>ACEPTABLE</v>
      </c>
      <c r="U19" s="179"/>
      <c r="V19" s="179"/>
      <c r="W19" s="187" t="s">
        <v>602</v>
      </c>
      <c r="X19" s="182"/>
      <c r="Y19" s="186"/>
      <c r="Z19" s="186"/>
      <c r="AA19" s="186"/>
      <c r="AB19" s="186" t="s">
        <v>2</v>
      </c>
      <c r="AC19" s="186"/>
      <c r="AD19" s="182"/>
      <c r="AE19" s="180" t="s">
        <v>465</v>
      </c>
    </row>
    <row r="20" spans="1:31" ht="40.5" customHeight="1" x14ac:dyDescent="0.3">
      <c r="A20" s="328" t="s">
        <v>717</v>
      </c>
      <c r="B20" s="318" t="s">
        <v>713</v>
      </c>
      <c r="C20" s="318" t="s">
        <v>718</v>
      </c>
      <c r="D20" s="318" t="s">
        <v>719</v>
      </c>
      <c r="E20" s="271" t="s">
        <v>2</v>
      </c>
      <c r="F20" s="271"/>
      <c r="G20" s="191" t="s">
        <v>173</v>
      </c>
      <c r="H20" s="196" t="s">
        <v>741</v>
      </c>
      <c r="I20" s="197" t="s">
        <v>743</v>
      </c>
      <c r="J20" s="187" t="s">
        <v>508</v>
      </c>
      <c r="K20" s="84" t="s">
        <v>538</v>
      </c>
      <c r="L20" s="84" t="s">
        <v>564</v>
      </c>
      <c r="M20" s="185">
        <v>2</v>
      </c>
      <c r="N20" s="185">
        <v>2</v>
      </c>
      <c r="O20" s="185">
        <f t="shared" si="0"/>
        <v>4</v>
      </c>
      <c r="P20" s="185" t="str">
        <f t="shared" si="1"/>
        <v>BAJO</v>
      </c>
      <c r="Q20" s="185">
        <v>25</v>
      </c>
      <c r="R20" s="185">
        <f t="shared" si="2"/>
        <v>100</v>
      </c>
      <c r="S20" s="185" t="str">
        <f t="shared" si="3"/>
        <v>III</v>
      </c>
      <c r="T20" s="87" t="str">
        <f t="shared" si="4"/>
        <v>MEJORABLE</v>
      </c>
      <c r="U20" s="179"/>
      <c r="V20" s="179"/>
      <c r="W20" s="187" t="s">
        <v>768</v>
      </c>
      <c r="X20" s="182"/>
      <c r="Y20" s="186"/>
      <c r="Z20" s="186"/>
      <c r="AA20" s="186"/>
      <c r="AB20" s="186" t="s">
        <v>2</v>
      </c>
      <c r="AC20" s="186"/>
      <c r="AD20" s="182"/>
      <c r="AE20" s="180" t="s">
        <v>465</v>
      </c>
    </row>
    <row r="21" spans="1:31" ht="45" customHeight="1" x14ac:dyDescent="0.3">
      <c r="A21" s="329"/>
      <c r="B21" s="318"/>
      <c r="C21" s="318"/>
      <c r="D21" s="318"/>
      <c r="E21" s="271"/>
      <c r="F21" s="271"/>
      <c r="G21" s="191" t="s">
        <v>756</v>
      </c>
      <c r="H21" s="196" t="s">
        <v>742</v>
      </c>
      <c r="I21" s="197" t="s">
        <v>744</v>
      </c>
      <c r="J21" s="46" t="s">
        <v>508</v>
      </c>
      <c r="K21" s="46" t="s">
        <v>524</v>
      </c>
      <c r="L21" s="46" t="s">
        <v>533</v>
      </c>
      <c r="M21" s="185">
        <v>2</v>
      </c>
      <c r="N21" s="185">
        <v>2</v>
      </c>
      <c r="O21" s="185">
        <f t="shared" si="0"/>
        <v>4</v>
      </c>
      <c r="P21" s="185" t="str">
        <f t="shared" si="1"/>
        <v>BAJO</v>
      </c>
      <c r="Q21" s="185">
        <v>25</v>
      </c>
      <c r="R21" s="185">
        <f t="shared" si="2"/>
        <v>100</v>
      </c>
      <c r="S21" s="185" t="str">
        <f t="shared" si="3"/>
        <v>III</v>
      </c>
      <c r="T21" s="87" t="str">
        <f t="shared" si="4"/>
        <v>MEJORABLE</v>
      </c>
      <c r="U21" s="179"/>
      <c r="V21" s="179"/>
      <c r="W21" s="187" t="s">
        <v>598</v>
      </c>
      <c r="X21" s="182"/>
      <c r="Y21" s="186"/>
      <c r="Z21" s="186"/>
      <c r="AA21" s="186"/>
      <c r="AB21" s="186" t="s">
        <v>2</v>
      </c>
      <c r="AC21" s="186"/>
      <c r="AD21" s="182"/>
      <c r="AE21" s="180" t="s">
        <v>465</v>
      </c>
    </row>
    <row r="22" spans="1:31" ht="72.75" customHeight="1" x14ac:dyDescent="0.3">
      <c r="A22" s="329"/>
      <c r="B22" s="318"/>
      <c r="C22" s="318"/>
      <c r="D22" s="318"/>
      <c r="E22" s="271"/>
      <c r="F22" s="271"/>
      <c r="G22" s="191" t="s">
        <v>723</v>
      </c>
      <c r="H22" s="196" t="s">
        <v>730</v>
      </c>
      <c r="I22" s="197" t="s">
        <v>743</v>
      </c>
      <c r="J22" s="187" t="s">
        <v>508</v>
      </c>
      <c r="K22" s="96" t="s">
        <v>552</v>
      </c>
      <c r="L22" s="96" t="s">
        <v>553</v>
      </c>
      <c r="M22" s="185">
        <v>2</v>
      </c>
      <c r="N22" s="185">
        <v>2</v>
      </c>
      <c r="O22" s="185">
        <f t="shared" ref="O22:O23" si="5">+M22*N22</f>
        <v>4</v>
      </c>
      <c r="P22" s="185" t="str">
        <f t="shared" si="1"/>
        <v>BAJO</v>
      </c>
      <c r="Q22" s="185">
        <v>25</v>
      </c>
      <c r="R22" s="185">
        <f t="shared" ref="R22:R23" si="6">+O22*Q22</f>
        <v>100</v>
      </c>
      <c r="S22" s="185" t="str">
        <f t="shared" si="3"/>
        <v>III</v>
      </c>
      <c r="T22" s="87" t="str">
        <f t="shared" ref="T22:T23" si="7">IF(R22&lt;=20,"ACEPTABLE",IF(R22&lt;=120,"MEJORABLE",IF(R22&lt;=500,"ACEPTABLE CON CONTROL ESPECIFICO",IF(R22&lt;=4000,"NO ACEPTABLE"))))</f>
        <v>MEJORABLE</v>
      </c>
      <c r="U22" s="179"/>
      <c r="V22" s="179"/>
      <c r="W22" s="189" t="s">
        <v>602</v>
      </c>
      <c r="X22" s="182"/>
      <c r="Y22" s="186"/>
      <c r="Z22" s="186"/>
      <c r="AA22" s="186"/>
      <c r="AB22" s="186" t="s">
        <v>2</v>
      </c>
      <c r="AC22" s="186"/>
      <c r="AD22" s="182"/>
      <c r="AE22" s="180" t="s">
        <v>465</v>
      </c>
    </row>
    <row r="23" spans="1:31" ht="57" customHeight="1" x14ac:dyDescent="0.3">
      <c r="A23" s="329"/>
      <c r="B23" s="318"/>
      <c r="C23" s="318"/>
      <c r="D23" s="318"/>
      <c r="E23" s="271"/>
      <c r="F23" s="271"/>
      <c r="G23" s="191" t="s">
        <v>173</v>
      </c>
      <c r="H23" s="196" t="s">
        <v>731</v>
      </c>
      <c r="I23" s="197" t="s">
        <v>747</v>
      </c>
      <c r="J23" s="187" t="s">
        <v>508</v>
      </c>
      <c r="K23" s="84" t="s">
        <v>538</v>
      </c>
      <c r="L23" s="84" t="s">
        <v>564</v>
      </c>
      <c r="M23" s="185">
        <v>2</v>
      </c>
      <c r="N23" s="185">
        <v>3</v>
      </c>
      <c r="O23" s="185">
        <f t="shared" si="5"/>
        <v>6</v>
      </c>
      <c r="P23" s="185" t="str">
        <f t="shared" si="1"/>
        <v>MEDIO</v>
      </c>
      <c r="Q23" s="185">
        <v>25</v>
      </c>
      <c r="R23" s="185">
        <f t="shared" si="6"/>
        <v>150</v>
      </c>
      <c r="S23" s="185" t="str">
        <f t="shared" si="3"/>
        <v>II</v>
      </c>
      <c r="T23" s="87" t="str">
        <f t="shared" si="7"/>
        <v>ACEPTABLE CON CONTROL ESPECIFICO</v>
      </c>
      <c r="U23" s="179"/>
      <c r="V23" s="179"/>
      <c r="W23" s="187" t="s">
        <v>598</v>
      </c>
      <c r="X23" s="182"/>
      <c r="Y23" s="186"/>
      <c r="Z23" s="186"/>
      <c r="AA23" s="186"/>
      <c r="AB23" s="186" t="s">
        <v>2</v>
      </c>
      <c r="AC23" s="186"/>
      <c r="AD23" s="182"/>
      <c r="AE23" s="180" t="s">
        <v>465</v>
      </c>
    </row>
    <row r="24" spans="1:31" ht="47.25" customHeight="1" x14ac:dyDescent="0.3">
      <c r="A24" s="329"/>
      <c r="B24" s="318"/>
      <c r="C24" s="318"/>
      <c r="D24" s="318"/>
      <c r="E24" s="271"/>
      <c r="F24" s="271"/>
      <c r="G24" s="191" t="s">
        <v>173</v>
      </c>
      <c r="H24" s="196" t="s">
        <v>746</v>
      </c>
      <c r="I24" s="197" t="s">
        <v>727</v>
      </c>
      <c r="J24" s="187" t="s">
        <v>508</v>
      </c>
      <c r="K24" s="84" t="s">
        <v>538</v>
      </c>
      <c r="L24" s="84" t="s">
        <v>564</v>
      </c>
      <c r="M24" s="185">
        <v>2</v>
      </c>
      <c r="N24" s="185">
        <v>2</v>
      </c>
      <c r="O24" s="185">
        <f t="shared" si="0"/>
        <v>4</v>
      </c>
      <c r="P24" s="185" t="str">
        <f t="shared" si="1"/>
        <v>BAJO</v>
      </c>
      <c r="Q24" s="185">
        <v>25</v>
      </c>
      <c r="R24" s="185">
        <f t="shared" si="2"/>
        <v>100</v>
      </c>
      <c r="S24" s="185" t="str">
        <f t="shared" si="3"/>
        <v>III</v>
      </c>
      <c r="T24" s="87" t="str">
        <f t="shared" si="4"/>
        <v>MEJORABLE</v>
      </c>
      <c r="U24" s="179"/>
      <c r="V24" s="179"/>
      <c r="W24" s="187" t="s">
        <v>768</v>
      </c>
      <c r="X24" s="182"/>
      <c r="Y24" s="186"/>
      <c r="Z24" s="186"/>
      <c r="AA24" s="186"/>
      <c r="AB24" s="186" t="s">
        <v>2</v>
      </c>
      <c r="AC24" s="186"/>
      <c r="AD24" s="182"/>
      <c r="AE24" s="180" t="s">
        <v>465</v>
      </c>
    </row>
    <row r="25" spans="1:31" ht="45" customHeight="1" x14ac:dyDescent="0.3">
      <c r="A25" s="329"/>
      <c r="B25" s="318"/>
      <c r="C25" s="318"/>
      <c r="D25" s="318"/>
      <c r="E25" s="271"/>
      <c r="F25" s="271"/>
      <c r="G25" s="191" t="s">
        <v>173</v>
      </c>
      <c r="H25" s="196" t="s">
        <v>748</v>
      </c>
      <c r="I25" s="197" t="s">
        <v>747</v>
      </c>
      <c r="J25" s="84" t="s">
        <v>522</v>
      </c>
      <c r="K25" s="84" t="s">
        <v>538</v>
      </c>
      <c r="L25" s="84" t="s">
        <v>564</v>
      </c>
      <c r="M25" s="185">
        <v>2</v>
      </c>
      <c r="N25" s="185">
        <v>2</v>
      </c>
      <c r="O25" s="185">
        <f t="shared" ref="O25" si="8">+M25*N25</f>
        <v>4</v>
      </c>
      <c r="P25" s="185" t="str">
        <f t="shared" si="1"/>
        <v>BAJO</v>
      </c>
      <c r="Q25" s="185">
        <v>25</v>
      </c>
      <c r="R25" s="185">
        <f t="shared" ref="R25" si="9">+O25*Q25</f>
        <v>100</v>
      </c>
      <c r="S25" s="185" t="str">
        <f t="shared" si="3"/>
        <v>III</v>
      </c>
      <c r="T25" s="87" t="str">
        <f t="shared" ref="T25" si="10">IF(R25&lt;=20,"ACEPTABLE",IF(R25&lt;=120,"MEJORABLE",IF(R25&lt;=500,"ACEPTABLE CON CONTROL ESPECIFICO",IF(R25&lt;=4000,"NO ACEPTABLE"))))</f>
        <v>MEJORABLE</v>
      </c>
      <c r="U25" s="179"/>
      <c r="V25" s="179"/>
      <c r="W25" s="187" t="s">
        <v>598</v>
      </c>
      <c r="X25" s="182"/>
      <c r="Y25" s="186"/>
      <c r="Z25" s="186"/>
      <c r="AA25" s="186" t="s">
        <v>2</v>
      </c>
      <c r="AB25" s="186" t="s">
        <v>2</v>
      </c>
      <c r="AC25" s="186"/>
      <c r="AD25" s="182"/>
      <c r="AE25" s="180" t="s">
        <v>465</v>
      </c>
    </row>
    <row r="26" spans="1:31" ht="54" customHeight="1" x14ac:dyDescent="0.3">
      <c r="A26" s="329"/>
      <c r="B26" s="318"/>
      <c r="C26" s="318"/>
      <c r="D26" s="318"/>
      <c r="E26" s="271"/>
      <c r="F26" s="271"/>
      <c r="G26" s="191" t="s">
        <v>173</v>
      </c>
      <c r="H26" s="196" t="s">
        <v>749</v>
      </c>
      <c r="I26" s="197" t="s">
        <v>744</v>
      </c>
      <c r="J26" s="187" t="s">
        <v>508</v>
      </c>
      <c r="K26" s="84" t="s">
        <v>538</v>
      </c>
      <c r="L26" s="84" t="s">
        <v>564</v>
      </c>
      <c r="M26" s="185">
        <v>2</v>
      </c>
      <c r="N26" s="185">
        <v>3</v>
      </c>
      <c r="O26" s="185">
        <f t="shared" ref="O26:O27" si="11">+M26*N26</f>
        <v>6</v>
      </c>
      <c r="P26" s="185" t="str">
        <f t="shared" si="1"/>
        <v>MEDIO</v>
      </c>
      <c r="Q26" s="185">
        <v>25</v>
      </c>
      <c r="R26" s="185">
        <f t="shared" ref="R26:R27" si="12">+O26*Q26</f>
        <v>150</v>
      </c>
      <c r="S26" s="185" t="str">
        <f t="shared" si="3"/>
        <v>II</v>
      </c>
      <c r="T26" s="87" t="str">
        <f t="shared" ref="T26:T27" si="13">IF(R26&lt;=20,"ACEPTABLE",IF(R26&lt;=120,"MEJORABLE",IF(R26&lt;=500,"ACEPTABLE CON CONTROL ESPECIFICO",IF(R26&lt;=4000,"NO ACEPTABLE"))))</f>
        <v>ACEPTABLE CON CONTROL ESPECIFICO</v>
      </c>
      <c r="U26" s="179"/>
      <c r="V26" s="179"/>
      <c r="W26" s="187" t="s">
        <v>598</v>
      </c>
      <c r="X26" s="182"/>
      <c r="Y26" s="186"/>
      <c r="Z26" s="186"/>
      <c r="AA26" s="186"/>
      <c r="AB26" s="186" t="s">
        <v>2</v>
      </c>
      <c r="AC26" s="186"/>
      <c r="AD26" s="182"/>
      <c r="AE26" s="180" t="s">
        <v>465</v>
      </c>
    </row>
    <row r="27" spans="1:31" ht="66" customHeight="1" x14ac:dyDescent="0.3">
      <c r="A27" s="330"/>
      <c r="B27" s="318"/>
      <c r="C27" s="318"/>
      <c r="D27" s="318"/>
      <c r="E27" s="271"/>
      <c r="F27" s="271"/>
      <c r="G27" s="191" t="s">
        <v>173</v>
      </c>
      <c r="H27" s="196" t="s">
        <v>739</v>
      </c>
      <c r="I27" s="197" t="s">
        <v>727</v>
      </c>
      <c r="J27" s="187" t="s">
        <v>508</v>
      </c>
      <c r="K27" s="187" t="s">
        <v>508</v>
      </c>
      <c r="L27" s="84" t="s">
        <v>564</v>
      </c>
      <c r="M27" s="185">
        <v>2</v>
      </c>
      <c r="N27" s="185">
        <v>2</v>
      </c>
      <c r="O27" s="185">
        <f t="shared" si="11"/>
        <v>4</v>
      </c>
      <c r="P27" s="185" t="str">
        <f t="shared" si="1"/>
        <v>BAJO</v>
      </c>
      <c r="Q27" s="185">
        <v>25</v>
      </c>
      <c r="R27" s="185">
        <f t="shared" si="12"/>
        <v>100</v>
      </c>
      <c r="S27" s="185" t="str">
        <f t="shared" si="3"/>
        <v>III</v>
      </c>
      <c r="T27" s="87" t="str">
        <f t="shared" si="13"/>
        <v>MEJORABLE</v>
      </c>
      <c r="U27" s="179"/>
      <c r="V27" s="179"/>
      <c r="W27" s="187" t="s">
        <v>768</v>
      </c>
      <c r="X27" s="182"/>
      <c r="Y27" s="186"/>
      <c r="Z27" s="186"/>
      <c r="AA27" s="186"/>
      <c r="AB27" s="186" t="s">
        <v>2</v>
      </c>
      <c r="AC27" s="186"/>
      <c r="AD27" s="247"/>
      <c r="AE27" s="180" t="s">
        <v>465</v>
      </c>
    </row>
    <row r="28" spans="1:31" ht="44.25" customHeight="1" x14ac:dyDescent="0.3">
      <c r="A28" s="312" t="s">
        <v>717</v>
      </c>
      <c r="B28" s="309" t="s">
        <v>713</v>
      </c>
      <c r="C28" s="309" t="s">
        <v>721</v>
      </c>
      <c r="D28" s="309" t="s">
        <v>719</v>
      </c>
      <c r="E28" s="272" t="s">
        <v>2</v>
      </c>
      <c r="F28" s="272"/>
      <c r="G28" s="191" t="s">
        <v>173</v>
      </c>
      <c r="H28" s="195" t="s">
        <v>724</v>
      </c>
      <c r="I28" s="197" t="s">
        <v>750</v>
      </c>
      <c r="J28" s="105" t="s">
        <v>508</v>
      </c>
      <c r="K28" s="105" t="s">
        <v>508</v>
      </c>
      <c r="L28" s="106" t="s">
        <v>72</v>
      </c>
      <c r="M28" s="185">
        <v>0</v>
      </c>
      <c r="N28" s="185">
        <v>2</v>
      </c>
      <c r="O28" s="185">
        <f>+M28*N28</f>
        <v>0</v>
      </c>
      <c r="P28" s="185" t="str">
        <f>IF(O28&lt;=4,"BAJO",IF(O28&lt;=8,"MEDIO",IF(O28&lt;=20,"ALTO",IF(O28&lt;=40,"MUY ALTO"))))</f>
        <v>BAJO</v>
      </c>
      <c r="Q28" s="185">
        <v>60</v>
      </c>
      <c r="R28" s="185">
        <f>+O28*Q28</f>
        <v>0</v>
      </c>
      <c r="S28" s="185" t="str">
        <f>IF(R28&lt;=20,"IV",IF(R28&lt;=120,"III",IF(R28&lt;=500,"II",IF(R28&lt;=4000,"I"))))</f>
        <v>IV</v>
      </c>
      <c r="T28" s="87" t="str">
        <f>IF(R28&lt;=20,"ACEPTABLE",IF(R28&lt;=120,"MEJORABLE",IF(R28&lt;=500,"ACEPTABLE CON CONTROL ESPECIFICO",IF(R28&lt;=4000,"NO ACEPTABLE"))))</f>
        <v>ACEPTABLE</v>
      </c>
      <c r="U28" s="179"/>
      <c r="V28" s="179"/>
      <c r="W28" s="189" t="s">
        <v>602</v>
      </c>
      <c r="X28" s="182"/>
      <c r="Y28" s="186"/>
      <c r="Z28" s="186"/>
      <c r="AA28" s="186"/>
      <c r="AB28" s="186" t="s">
        <v>2</v>
      </c>
      <c r="AC28" s="186"/>
      <c r="AD28" s="247"/>
      <c r="AE28" s="180" t="s">
        <v>465</v>
      </c>
    </row>
    <row r="29" spans="1:31" ht="54" customHeight="1" x14ac:dyDescent="0.3">
      <c r="A29" s="313"/>
      <c r="B29" s="310"/>
      <c r="C29" s="310"/>
      <c r="D29" s="310"/>
      <c r="E29" s="273"/>
      <c r="F29" s="273"/>
      <c r="G29" s="191" t="s">
        <v>173</v>
      </c>
      <c r="H29" s="196" t="s">
        <v>760</v>
      </c>
      <c r="I29" s="197" t="s">
        <v>751</v>
      </c>
      <c r="J29" s="105" t="s">
        <v>508</v>
      </c>
      <c r="K29" s="105" t="s">
        <v>508</v>
      </c>
      <c r="L29" s="84" t="s">
        <v>564</v>
      </c>
      <c r="M29" s="185">
        <v>2</v>
      </c>
      <c r="N29" s="185">
        <v>2</v>
      </c>
      <c r="O29" s="185">
        <f t="shared" ref="O29" si="14">+M29*N29</f>
        <v>4</v>
      </c>
      <c r="P29" s="185" t="str">
        <f t="shared" si="1"/>
        <v>BAJO</v>
      </c>
      <c r="Q29" s="185">
        <v>25</v>
      </c>
      <c r="R29" s="185">
        <f t="shared" ref="R29" si="15">+O29*Q29</f>
        <v>100</v>
      </c>
      <c r="S29" s="185" t="str">
        <f t="shared" si="3"/>
        <v>III</v>
      </c>
      <c r="T29" s="87" t="str">
        <f t="shared" ref="T29" si="16">IF(R29&lt;=20,"ACEPTABLE",IF(R29&lt;=120,"MEJORABLE",IF(R29&lt;=500,"ACEPTABLE CON CONTROL ESPECIFICO",IF(R29&lt;=4000,"NO ACEPTABLE"))))</f>
        <v>MEJORABLE</v>
      </c>
      <c r="U29" s="179"/>
      <c r="V29" s="179"/>
      <c r="W29" s="189" t="s">
        <v>768</v>
      </c>
      <c r="X29" s="182"/>
      <c r="Y29" s="186"/>
      <c r="Z29" s="186"/>
      <c r="AA29" s="186"/>
      <c r="AB29" s="186" t="s">
        <v>2</v>
      </c>
      <c r="AC29" s="186"/>
      <c r="AD29" s="182"/>
      <c r="AE29" s="180" t="s">
        <v>465</v>
      </c>
    </row>
    <row r="30" spans="1:31" ht="45" customHeight="1" x14ac:dyDescent="0.3">
      <c r="A30" s="313"/>
      <c r="B30" s="310"/>
      <c r="C30" s="310"/>
      <c r="D30" s="310"/>
      <c r="E30" s="273"/>
      <c r="F30" s="273"/>
      <c r="G30" s="191" t="s">
        <v>756</v>
      </c>
      <c r="H30" s="196" t="s">
        <v>742</v>
      </c>
      <c r="I30" s="197" t="s">
        <v>744</v>
      </c>
      <c r="J30" s="46" t="s">
        <v>508</v>
      </c>
      <c r="K30" s="46" t="s">
        <v>524</v>
      </c>
      <c r="L30" s="46" t="s">
        <v>533</v>
      </c>
      <c r="M30" s="185">
        <v>2</v>
      </c>
      <c r="N30" s="185">
        <v>2</v>
      </c>
      <c r="O30" s="185">
        <f t="shared" ref="O30" si="17">+M30*N30</f>
        <v>4</v>
      </c>
      <c r="P30" s="185" t="str">
        <f t="shared" si="1"/>
        <v>BAJO</v>
      </c>
      <c r="Q30" s="185">
        <v>25</v>
      </c>
      <c r="R30" s="185">
        <f t="shared" ref="R30" si="18">+O30*Q30</f>
        <v>100</v>
      </c>
      <c r="S30" s="185" t="str">
        <f t="shared" si="3"/>
        <v>III</v>
      </c>
      <c r="T30" s="87" t="str">
        <f t="shared" ref="T30" si="19">IF(R30&lt;=20,"ACEPTABLE",IF(R30&lt;=120,"MEJORABLE",IF(R30&lt;=500,"ACEPTABLE CON CONTROL ESPECIFICO",IF(R30&lt;=4000,"NO ACEPTABLE"))))</f>
        <v>MEJORABLE</v>
      </c>
      <c r="U30" s="179"/>
      <c r="V30" s="179"/>
      <c r="W30" s="187" t="s">
        <v>598</v>
      </c>
      <c r="X30" s="182"/>
      <c r="Y30" s="186"/>
      <c r="Z30" s="186"/>
      <c r="AA30" s="186"/>
      <c r="AB30" s="186" t="s">
        <v>2</v>
      </c>
      <c r="AC30" s="186"/>
      <c r="AD30" s="182"/>
      <c r="AE30" s="180" t="s">
        <v>465</v>
      </c>
    </row>
    <row r="31" spans="1:31" ht="57.75" customHeight="1" x14ac:dyDescent="0.3">
      <c r="A31" s="313"/>
      <c r="B31" s="310"/>
      <c r="C31" s="310"/>
      <c r="D31" s="310"/>
      <c r="E31" s="273"/>
      <c r="F31" s="273"/>
      <c r="G31" s="191" t="s">
        <v>173</v>
      </c>
      <c r="H31" s="196" t="s">
        <v>758</v>
      </c>
      <c r="I31" s="197" t="s">
        <v>745</v>
      </c>
      <c r="J31" s="187" t="s">
        <v>508</v>
      </c>
      <c r="K31" s="84" t="s">
        <v>538</v>
      </c>
      <c r="L31" s="84" t="s">
        <v>564</v>
      </c>
      <c r="M31" s="185">
        <v>0</v>
      </c>
      <c r="N31" s="185">
        <v>2</v>
      </c>
      <c r="O31" s="185">
        <f t="shared" ref="O31" si="20">+M31*N31</f>
        <v>0</v>
      </c>
      <c r="P31" s="185" t="str">
        <f t="shared" si="1"/>
        <v>BAJO</v>
      </c>
      <c r="Q31" s="185">
        <v>25</v>
      </c>
      <c r="R31" s="185">
        <f t="shared" ref="R31" si="21">+O31*Q31</f>
        <v>0</v>
      </c>
      <c r="S31" s="185" t="str">
        <f t="shared" si="3"/>
        <v>IV</v>
      </c>
      <c r="T31" s="87" t="str">
        <f t="shared" ref="T31" si="22">IF(R31&lt;=20,"ACEPTABLE",IF(R31&lt;=120,"MEJORABLE",IF(R31&lt;=500,"ACEPTABLE CON CONTROL ESPECIFICO",IF(R31&lt;=4000,"NO ACEPTABLE"))))</f>
        <v>ACEPTABLE</v>
      </c>
      <c r="U31" s="179"/>
      <c r="V31" s="179"/>
      <c r="W31" s="187" t="s">
        <v>602</v>
      </c>
      <c r="X31" s="182"/>
      <c r="Y31" s="186"/>
      <c r="Z31" s="186"/>
      <c r="AA31" s="186"/>
      <c r="AB31" s="186" t="s">
        <v>2</v>
      </c>
      <c r="AC31" s="186"/>
      <c r="AD31" s="182"/>
      <c r="AE31" s="180" t="s">
        <v>465</v>
      </c>
    </row>
    <row r="32" spans="1:31" s="61" customFormat="1" ht="78.75" customHeight="1" x14ac:dyDescent="0.3">
      <c r="A32" s="313"/>
      <c r="B32" s="310"/>
      <c r="C32" s="310"/>
      <c r="D32" s="310"/>
      <c r="E32" s="273"/>
      <c r="F32" s="273"/>
      <c r="G32" s="191" t="s">
        <v>173</v>
      </c>
      <c r="H32" s="196" t="s">
        <v>761</v>
      </c>
      <c r="I32" s="197" t="s">
        <v>727</v>
      </c>
      <c r="J32" s="187" t="s">
        <v>508</v>
      </c>
      <c r="K32" s="84" t="s">
        <v>538</v>
      </c>
      <c r="L32" s="84" t="s">
        <v>564</v>
      </c>
      <c r="M32" s="185">
        <v>2</v>
      </c>
      <c r="N32" s="185">
        <v>2</v>
      </c>
      <c r="O32" s="185">
        <f t="shared" si="0"/>
        <v>4</v>
      </c>
      <c r="P32" s="185" t="str">
        <f t="shared" si="1"/>
        <v>BAJO</v>
      </c>
      <c r="Q32" s="185">
        <v>25</v>
      </c>
      <c r="R32" s="185">
        <f t="shared" si="2"/>
        <v>100</v>
      </c>
      <c r="S32" s="185" t="str">
        <f t="shared" si="3"/>
        <v>III</v>
      </c>
      <c r="T32" s="87" t="str">
        <f t="shared" si="4"/>
        <v>MEJORABLE</v>
      </c>
      <c r="U32" s="179"/>
      <c r="V32" s="179"/>
      <c r="W32" s="187" t="s">
        <v>598</v>
      </c>
      <c r="X32" s="182"/>
      <c r="Y32" s="186"/>
      <c r="Z32" s="186"/>
      <c r="AA32" s="186"/>
      <c r="AB32" s="186" t="s">
        <v>2</v>
      </c>
      <c r="AC32" s="186"/>
      <c r="AD32" s="182"/>
      <c r="AE32" s="180" t="s">
        <v>465</v>
      </c>
    </row>
    <row r="33" spans="1:31" s="61" customFormat="1" ht="91.5" customHeight="1" x14ac:dyDescent="0.3">
      <c r="A33" s="313"/>
      <c r="B33" s="310"/>
      <c r="C33" s="310"/>
      <c r="D33" s="310"/>
      <c r="E33" s="273"/>
      <c r="F33" s="273"/>
      <c r="G33" s="191" t="s">
        <v>173</v>
      </c>
      <c r="H33" s="196" t="s">
        <v>759</v>
      </c>
      <c r="I33" s="197" t="s">
        <v>745</v>
      </c>
      <c r="J33" s="187" t="s">
        <v>508</v>
      </c>
      <c r="K33" s="84" t="s">
        <v>538</v>
      </c>
      <c r="L33" s="84" t="s">
        <v>564</v>
      </c>
      <c r="M33" s="185">
        <v>2</v>
      </c>
      <c r="N33" s="185">
        <v>3</v>
      </c>
      <c r="O33" s="185">
        <f t="shared" ref="O33:O34" si="23">+M33*N33</f>
        <v>6</v>
      </c>
      <c r="P33" s="185" t="str">
        <f t="shared" si="1"/>
        <v>MEDIO</v>
      </c>
      <c r="Q33" s="185">
        <v>25</v>
      </c>
      <c r="R33" s="185">
        <f t="shared" ref="R33:R34" si="24">+O33*Q33</f>
        <v>150</v>
      </c>
      <c r="S33" s="185" t="str">
        <f t="shared" si="3"/>
        <v>II</v>
      </c>
      <c r="T33" s="87" t="str">
        <f t="shared" ref="T33:T34" si="25">IF(R33&lt;=20,"ACEPTABLE",IF(R33&lt;=120,"MEJORABLE",IF(R33&lt;=500,"ACEPTABLE CON CONTROL ESPECIFICO",IF(R33&lt;=4000,"NO ACEPTABLE"))))</f>
        <v>ACEPTABLE CON CONTROL ESPECIFICO</v>
      </c>
      <c r="U33" s="179"/>
      <c r="V33" s="179"/>
      <c r="W33" s="187" t="s">
        <v>598</v>
      </c>
      <c r="X33" s="182"/>
      <c r="Y33" s="186"/>
      <c r="Z33" s="186"/>
      <c r="AA33" s="186"/>
      <c r="AB33" s="186" t="s">
        <v>2</v>
      </c>
      <c r="AC33" s="186"/>
      <c r="AD33" s="182"/>
      <c r="AE33" s="180" t="s">
        <v>465</v>
      </c>
    </row>
    <row r="34" spans="1:31" ht="75" customHeight="1" x14ac:dyDescent="0.3">
      <c r="A34" s="314"/>
      <c r="B34" s="311"/>
      <c r="C34" s="311"/>
      <c r="D34" s="311"/>
      <c r="E34" s="274"/>
      <c r="F34" s="274"/>
      <c r="G34" s="191" t="s">
        <v>173</v>
      </c>
      <c r="H34" s="196" t="s">
        <v>763</v>
      </c>
      <c r="I34" s="197" t="s">
        <v>752</v>
      </c>
      <c r="J34" s="187" t="s">
        <v>508</v>
      </c>
      <c r="K34" s="84" t="s">
        <v>538</v>
      </c>
      <c r="L34" s="84" t="s">
        <v>564</v>
      </c>
      <c r="M34" s="185">
        <v>2</v>
      </c>
      <c r="N34" s="185">
        <v>2</v>
      </c>
      <c r="O34" s="185">
        <f t="shared" si="23"/>
        <v>4</v>
      </c>
      <c r="P34" s="185" t="str">
        <f t="shared" si="1"/>
        <v>BAJO</v>
      </c>
      <c r="Q34" s="185">
        <v>25</v>
      </c>
      <c r="R34" s="185">
        <f t="shared" si="24"/>
        <v>100</v>
      </c>
      <c r="S34" s="185" t="str">
        <f t="shared" si="3"/>
        <v>III</v>
      </c>
      <c r="T34" s="87" t="str">
        <f t="shared" si="25"/>
        <v>MEJORABLE</v>
      </c>
      <c r="U34" s="179"/>
      <c r="V34" s="179"/>
      <c r="W34" s="187" t="s">
        <v>768</v>
      </c>
      <c r="X34" s="182"/>
      <c r="Y34" s="186"/>
      <c r="Z34" s="186"/>
      <c r="AA34" s="186"/>
      <c r="AB34" s="186" t="s">
        <v>2</v>
      </c>
      <c r="AC34" s="186"/>
      <c r="AD34" s="182"/>
      <c r="AE34" s="180" t="s">
        <v>465</v>
      </c>
    </row>
    <row r="35" spans="1:31" ht="42.75" customHeight="1" x14ac:dyDescent="0.3">
      <c r="A35" s="315" t="s">
        <v>717</v>
      </c>
      <c r="B35" s="306" t="s">
        <v>713</v>
      </c>
      <c r="C35" s="306" t="s">
        <v>722</v>
      </c>
      <c r="D35" s="306" t="s">
        <v>719</v>
      </c>
      <c r="E35" s="272" t="s">
        <v>2</v>
      </c>
      <c r="F35" s="272"/>
      <c r="G35" s="191" t="s">
        <v>173</v>
      </c>
      <c r="H35" s="195" t="s">
        <v>724</v>
      </c>
      <c r="I35" s="197" t="s">
        <v>725</v>
      </c>
      <c r="J35" s="105" t="s">
        <v>508</v>
      </c>
      <c r="K35" s="105" t="s">
        <v>508</v>
      </c>
      <c r="L35" s="106" t="s">
        <v>72</v>
      </c>
      <c r="M35" s="185">
        <v>0</v>
      </c>
      <c r="N35" s="185">
        <v>2</v>
      </c>
      <c r="O35" s="185">
        <f>+M35*N35</f>
        <v>0</v>
      </c>
      <c r="P35" s="185" t="str">
        <f>IF(O35&lt;=4,"BAJO",IF(O35&lt;=8,"MEDIO",IF(O35&lt;=20,"ALTO",IF(O35&lt;=40,"MUY ALTO"))))</f>
        <v>BAJO</v>
      </c>
      <c r="Q35" s="185">
        <v>60</v>
      </c>
      <c r="R35" s="185">
        <f>+O35*Q35</f>
        <v>0</v>
      </c>
      <c r="S35" s="185" t="str">
        <f>IF(R35&lt;=20,"IV",IF(R35&lt;=120,"III",IF(R35&lt;=500,"II",IF(R35&lt;=4000,"I"))))</f>
        <v>IV</v>
      </c>
      <c r="T35" s="87" t="str">
        <f>IF(R35&lt;=20,"ACEPTABLE",IF(R35&lt;=120,"MEJORABLE",IF(R35&lt;=500,"ACEPTABLE CON CONTROL ESPECIFICO",IF(R35&lt;=4000,"NO ACEPTABLE"))))</f>
        <v>ACEPTABLE</v>
      </c>
      <c r="U35" s="179"/>
      <c r="V35" s="179"/>
      <c r="W35" s="189" t="s">
        <v>602</v>
      </c>
      <c r="X35" s="182"/>
      <c r="Y35" s="186"/>
      <c r="Z35" s="186"/>
      <c r="AA35" s="186"/>
      <c r="AB35" s="186" t="s">
        <v>2</v>
      </c>
      <c r="AC35" s="186"/>
      <c r="AD35" s="182"/>
      <c r="AE35" s="180" t="s">
        <v>465</v>
      </c>
    </row>
    <row r="36" spans="1:31" ht="57.75" customHeight="1" x14ac:dyDescent="0.3">
      <c r="A36" s="316"/>
      <c r="B36" s="307"/>
      <c r="C36" s="307"/>
      <c r="D36" s="307"/>
      <c r="E36" s="273"/>
      <c r="F36" s="273"/>
      <c r="G36" s="191" t="s">
        <v>173</v>
      </c>
      <c r="H36" s="196" t="s">
        <v>726</v>
      </c>
      <c r="I36" s="197" t="s">
        <v>752</v>
      </c>
      <c r="J36" s="105" t="s">
        <v>508</v>
      </c>
      <c r="K36" s="105" t="s">
        <v>508</v>
      </c>
      <c r="L36" s="84" t="s">
        <v>564</v>
      </c>
      <c r="M36" s="185">
        <v>2</v>
      </c>
      <c r="N36" s="185">
        <v>2</v>
      </c>
      <c r="O36" s="185">
        <f t="shared" ref="O36:O37" si="26">+M36*N36</f>
        <v>4</v>
      </c>
      <c r="P36" s="185" t="str">
        <f t="shared" si="1"/>
        <v>BAJO</v>
      </c>
      <c r="Q36" s="185">
        <v>25</v>
      </c>
      <c r="R36" s="185">
        <f t="shared" ref="R36:R37" si="27">+O36*Q36</f>
        <v>100</v>
      </c>
      <c r="S36" s="185" t="str">
        <f t="shared" si="3"/>
        <v>III</v>
      </c>
      <c r="T36" s="87" t="str">
        <f t="shared" ref="T36:T37" si="28">IF(R36&lt;=20,"ACEPTABLE",IF(R36&lt;=120,"MEJORABLE",IF(R36&lt;=500,"ACEPTABLE CON CONTROL ESPECIFICO",IF(R36&lt;=4000,"NO ACEPTABLE"))))</f>
        <v>MEJORABLE</v>
      </c>
      <c r="U36" s="179"/>
      <c r="V36" s="179"/>
      <c r="W36" s="189" t="s">
        <v>768</v>
      </c>
      <c r="X36" s="182"/>
      <c r="Y36" s="186"/>
      <c r="Z36" s="186"/>
      <c r="AA36" s="186"/>
      <c r="AB36" s="186" t="s">
        <v>2</v>
      </c>
      <c r="AC36" s="186"/>
      <c r="AD36" s="182"/>
      <c r="AE36" s="180" t="s">
        <v>465</v>
      </c>
    </row>
    <row r="37" spans="1:31" ht="50.25" customHeight="1" x14ac:dyDescent="0.3">
      <c r="A37" s="316"/>
      <c r="B37" s="307"/>
      <c r="C37" s="307"/>
      <c r="D37" s="307"/>
      <c r="E37" s="273"/>
      <c r="F37" s="273"/>
      <c r="G37" s="192" t="s">
        <v>359</v>
      </c>
      <c r="H37" s="196" t="s">
        <v>729</v>
      </c>
      <c r="I37" s="198" t="s">
        <v>754</v>
      </c>
      <c r="J37" s="187" t="s">
        <v>508</v>
      </c>
      <c r="K37" s="187" t="s">
        <v>640</v>
      </c>
      <c r="L37" s="187" t="s">
        <v>508</v>
      </c>
      <c r="M37" s="185">
        <v>2</v>
      </c>
      <c r="N37" s="185">
        <v>2</v>
      </c>
      <c r="O37" s="185">
        <f t="shared" si="26"/>
        <v>4</v>
      </c>
      <c r="P37" s="185" t="str">
        <f t="shared" si="1"/>
        <v>BAJO</v>
      </c>
      <c r="Q37" s="185">
        <v>25</v>
      </c>
      <c r="R37" s="185">
        <f t="shared" si="27"/>
        <v>100</v>
      </c>
      <c r="S37" s="185" t="str">
        <f t="shared" si="3"/>
        <v>III</v>
      </c>
      <c r="T37" s="87" t="str">
        <f t="shared" si="28"/>
        <v>MEJORABLE</v>
      </c>
      <c r="U37" s="179"/>
      <c r="V37" s="179"/>
      <c r="W37" s="189" t="s">
        <v>768</v>
      </c>
      <c r="X37" s="182"/>
      <c r="Y37" s="186"/>
      <c r="Z37" s="186"/>
      <c r="AA37" s="186" t="s">
        <v>2</v>
      </c>
      <c r="AB37" s="186"/>
      <c r="AC37" s="186"/>
      <c r="AD37" s="182"/>
      <c r="AE37" s="180" t="s">
        <v>465</v>
      </c>
    </row>
    <row r="38" spans="1:31" ht="50.25" customHeight="1" x14ac:dyDescent="0.3">
      <c r="A38" s="316"/>
      <c r="B38" s="307"/>
      <c r="C38" s="307"/>
      <c r="D38" s="307"/>
      <c r="E38" s="273"/>
      <c r="F38" s="273"/>
      <c r="G38" s="192" t="s">
        <v>723</v>
      </c>
      <c r="H38" s="196" t="s">
        <v>730</v>
      </c>
      <c r="I38" s="198" t="s">
        <v>755</v>
      </c>
      <c r="J38" s="187" t="s">
        <v>508</v>
      </c>
      <c r="K38" s="96" t="s">
        <v>552</v>
      </c>
      <c r="L38" s="96" t="s">
        <v>553</v>
      </c>
      <c r="M38" s="185">
        <v>2</v>
      </c>
      <c r="N38" s="185">
        <v>2</v>
      </c>
      <c r="O38" s="185">
        <f t="shared" ref="O38:O41" si="29">+M38*N38</f>
        <v>4</v>
      </c>
      <c r="P38" s="185" t="str">
        <f t="shared" si="1"/>
        <v>BAJO</v>
      </c>
      <c r="Q38" s="185">
        <v>25</v>
      </c>
      <c r="R38" s="185">
        <f t="shared" ref="R38:R41" si="30">+O38*Q38</f>
        <v>100</v>
      </c>
      <c r="S38" s="185" t="str">
        <f t="shared" si="3"/>
        <v>III</v>
      </c>
      <c r="T38" s="87" t="str">
        <f t="shared" ref="T38:T41" si="31">IF(R38&lt;=20,"ACEPTABLE",IF(R38&lt;=120,"MEJORABLE",IF(R38&lt;=500,"ACEPTABLE CON CONTROL ESPECIFICO",IF(R38&lt;=4000,"NO ACEPTABLE"))))</f>
        <v>MEJORABLE</v>
      </c>
      <c r="U38" s="179"/>
      <c r="V38" s="179"/>
      <c r="W38" s="189" t="s">
        <v>602</v>
      </c>
      <c r="X38" s="182"/>
      <c r="Y38" s="186"/>
      <c r="Z38" s="186"/>
      <c r="AA38" s="186"/>
      <c r="AB38" s="186" t="s">
        <v>2</v>
      </c>
      <c r="AC38" s="186"/>
      <c r="AD38" s="182"/>
      <c r="AE38" s="180" t="s">
        <v>465</v>
      </c>
    </row>
    <row r="39" spans="1:31" ht="55.5" customHeight="1" x14ac:dyDescent="0.3">
      <c r="A39" s="316"/>
      <c r="B39" s="307"/>
      <c r="C39" s="307"/>
      <c r="D39" s="307"/>
      <c r="E39" s="273"/>
      <c r="F39" s="273"/>
      <c r="G39" s="192" t="s">
        <v>173</v>
      </c>
      <c r="H39" s="196" t="s">
        <v>731</v>
      </c>
      <c r="I39" s="197" t="s">
        <v>725</v>
      </c>
      <c r="J39" s="187" t="s">
        <v>508</v>
      </c>
      <c r="K39" s="84" t="s">
        <v>538</v>
      </c>
      <c r="L39" s="84" t="s">
        <v>564</v>
      </c>
      <c r="M39" s="185">
        <v>2</v>
      </c>
      <c r="N39" s="185">
        <v>3</v>
      </c>
      <c r="O39" s="185">
        <f t="shared" si="29"/>
        <v>6</v>
      </c>
      <c r="P39" s="185" t="str">
        <f t="shared" si="1"/>
        <v>MEDIO</v>
      </c>
      <c r="Q39" s="185">
        <v>25</v>
      </c>
      <c r="R39" s="185">
        <f t="shared" si="30"/>
        <v>150</v>
      </c>
      <c r="S39" s="185" t="str">
        <f t="shared" si="3"/>
        <v>II</v>
      </c>
      <c r="T39" s="87" t="str">
        <f t="shared" si="31"/>
        <v>ACEPTABLE CON CONTROL ESPECIFICO</v>
      </c>
      <c r="U39" s="179"/>
      <c r="V39" s="179"/>
      <c r="W39" s="187" t="s">
        <v>598</v>
      </c>
      <c r="X39" s="182"/>
      <c r="Y39" s="186"/>
      <c r="Z39" s="186"/>
      <c r="AA39" s="186"/>
      <c r="AB39" s="186" t="s">
        <v>2</v>
      </c>
      <c r="AC39" s="186"/>
      <c r="AD39" s="182"/>
      <c r="AE39" s="180" t="s">
        <v>465</v>
      </c>
    </row>
    <row r="40" spans="1:31" ht="53.25" customHeight="1" x14ac:dyDescent="0.3">
      <c r="A40" s="316"/>
      <c r="B40" s="307"/>
      <c r="C40" s="307"/>
      <c r="D40" s="307"/>
      <c r="E40" s="273"/>
      <c r="F40" s="273"/>
      <c r="G40" s="191" t="s">
        <v>173</v>
      </c>
      <c r="H40" s="196" t="s">
        <v>763</v>
      </c>
      <c r="I40" s="197" t="s">
        <v>753</v>
      </c>
      <c r="J40" s="187" t="s">
        <v>508</v>
      </c>
      <c r="K40" s="84" t="s">
        <v>538</v>
      </c>
      <c r="L40" s="84" t="s">
        <v>564</v>
      </c>
      <c r="M40" s="185">
        <v>2</v>
      </c>
      <c r="N40" s="185">
        <v>2</v>
      </c>
      <c r="O40" s="185">
        <f t="shared" si="29"/>
        <v>4</v>
      </c>
      <c r="P40" s="185" t="str">
        <f t="shared" si="1"/>
        <v>BAJO</v>
      </c>
      <c r="Q40" s="185">
        <v>25</v>
      </c>
      <c r="R40" s="185">
        <f t="shared" si="30"/>
        <v>100</v>
      </c>
      <c r="S40" s="185" t="str">
        <f t="shared" si="3"/>
        <v>III</v>
      </c>
      <c r="T40" s="87" t="str">
        <f t="shared" si="31"/>
        <v>MEJORABLE</v>
      </c>
      <c r="U40" s="179"/>
      <c r="V40" s="179"/>
      <c r="W40" s="187" t="s">
        <v>768</v>
      </c>
      <c r="X40" s="182"/>
      <c r="Y40" s="186"/>
      <c r="Z40" s="186"/>
      <c r="AA40" s="186"/>
      <c r="AB40" s="186" t="s">
        <v>2</v>
      </c>
      <c r="AC40" s="186"/>
      <c r="AD40" s="182"/>
      <c r="AE40" s="180" t="s">
        <v>465</v>
      </c>
    </row>
    <row r="41" spans="1:31" ht="48" customHeight="1" x14ac:dyDescent="0.3">
      <c r="A41" s="316"/>
      <c r="B41" s="307"/>
      <c r="C41" s="307"/>
      <c r="D41" s="307"/>
      <c r="E41" s="273"/>
      <c r="F41" s="273"/>
      <c r="G41" s="192" t="s">
        <v>173</v>
      </c>
      <c r="H41" s="196" t="s">
        <v>732</v>
      </c>
      <c r="I41" s="197" t="s">
        <v>753</v>
      </c>
      <c r="J41" s="187" t="s">
        <v>508</v>
      </c>
      <c r="K41" s="84" t="s">
        <v>538</v>
      </c>
      <c r="L41" s="84" t="s">
        <v>564</v>
      </c>
      <c r="M41" s="185">
        <v>2</v>
      </c>
      <c r="N41" s="185">
        <v>3</v>
      </c>
      <c r="O41" s="185">
        <f t="shared" si="29"/>
        <v>6</v>
      </c>
      <c r="P41" s="185" t="str">
        <f t="shared" si="1"/>
        <v>MEDIO</v>
      </c>
      <c r="Q41" s="185">
        <v>25</v>
      </c>
      <c r="R41" s="185">
        <f t="shared" si="30"/>
        <v>150</v>
      </c>
      <c r="S41" s="185" t="str">
        <f t="shared" si="3"/>
        <v>II</v>
      </c>
      <c r="T41" s="87" t="str">
        <f t="shared" si="31"/>
        <v>ACEPTABLE CON CONTROL ESPECIFICO</v>
      </c>
      <c r="U41" s="179"/>
      <c r="V41" s="179"/>
      <c r="W41" s="187" t="s">
        <v>602</v>
      </c>
      <c r="X41" s="182"/>
      <c r="Y41" s="186"/>
      <c r="Z41" s="186"/>
      <c r="AA41" s="186"/>
      <c r="AB41" s="186" t="s">
        <v>2</v>
      </c>
      <c r="AC41" s="186"/>
      <c r="AD41" s="182"/>
      <c r="AE41" s="180" t="s">
        <v>465</v>
      </c>
    </row>
    <row r="42" spans="1:31" ht="57" customHeight="1" x14ac:dyDescent="0.3">
      <c r="A42" s="316"/>
      <c r="B42" s="307"/>
      <c r="C42" s="307"/>
      <c r="D42" s="307"/>
      <c r="E42" s="273"/>
      <c r="F42" s="273"/>
      <c r="G42" s="191" t="s">
        <v>86</v>
      </c>
      <c r="H42" s="196" t="s">
        <v>733</v>
      </c>
      <c r="I42" s="197" t="s">
        <v>725</v>
      </c>
      <c r="J42" s="84" t="s">
        <v>513</v>
      </c>
      <c r="K42" s="84" t="s">
        <v>513</v>
      </c>
      <c r="L42" s="84" t="s">
        <v>509</v>
      </c>
      <c r="M42" s="185">
        <v>2</v>
      </c>
      <c r="N42" s="185">
        <v>2</v>
      </c>
      <c r="O42" s="185">
        <f t="shared" ref="O42:O43" si="32">+M42*N42</f>
        <v>4</v>
      </c>
      <c r="P42" s="185" t="str">
        <f t="shared" si="1"/>
        <v>BAJO</v>
      </c>
      <c r="Q42" s="185">
        <v>25</v>
      </c>
      <c r="R42" s="185">
        <f t="shared" ref="R42:R43" si="33">+O42*Q42</f>
        <v>100</v>
      </c>
      <c r="S42" s="185" t="str">
        <f t="shared" si="3"/>
        <v>III</v>
      </c>
      <c r="T42" s="87" t="str">
        <f t="shared" ref="T42:T43" si="34">IF(R42&lt;=20,"ACEPTABLE",IF(R42&lt;=120,"MEJORABLE",IF(R42&lt;=500,"ACEPTABLE CON CONTROL ESPECIFICO",IF(R42&lt;=4000,"NO ACEPTABLE"))))</f>
        <v>MEJORABLE</v>
      </c>
      <c r="U42" s="179"/>
      <c r="V42" s="179"/>
      <c r="W42" s="187" t="s">
        <v>767</v>
      </c>
      <c r="X42" s="182"/>
      <c r="Y42" s="186"/>
      <c r="Z42" s="186"/>
      <c r="AA42" s="186"/>
      <c r="AB42" s="186" t="s">
        <v>2</v>
      </c>
      <c r="AC42" s="186"/>
      <c r="AD42" s="182"/>
      <c r="AE42" s="180" t="s">
        <v>465</v>
      </c>
    </row>
    <row r="43" spans="1:31" ht="51" customHeight="1" x14ac:dyDescent="0.3">
      <c r="A43" s="316"/>
      <c r="B43" s="307"/>
      <c r="C43" s="307"/>
      <c r="D43" s="307"/>
      <c r="E43" s="273"/>
      <c r="F43" s="273"/>
      <c r="G43" s="191" t="s">
        <v>173</v>
      </c>
      <c r="H43" s="196" t="s">
        <v>734</v>
      </c>
      <c r="I43" s="197" t="s">
        <v>727</v>
      </c>
      <c r="J43" s="187" t="s">
        <v>508</v>
      </c>
      <c r="K43" s="84" t="s">
        <v>508</v>
      </c>
      <c r="L43" s="84" t="s">
        <v>564</v>
      </c>
      <c r="M43" s="185">
        <v>2</v>
      </c>
      <c r="N43" s="185">
        <v>2</v>
      </c>
      <c r="O43" s="185">
        <f t="shared" si="32"/>
        <v>4</v>
      </c>
      <c r="P43" s="185" t="str">
        <f t="shared" si="1"/>
        <v>BAJO</v>
      </c>
      <c r="Q43" s="185">
        <v>25</v>
      </c>
      <c r="R43" s="185">
        <f t="shared" si="33"/>
        <v>100</v>
      </c>
      <c r="S43" s="185" t="str">
        <f t="shared" si="3"/>
        <v>III</v>
      </c>
      <c r="T43" s="87" t="str">
        <f t="shared" si="34"/>
        <v>MEJORABLE</v>
      </c>
      <c r="U43" s="179"/>
      <c r="V43" s="179"/>
      <c r="W43" s="187" t="s">
        <v>602</v>
      </c>
      <c r="X43" s="182"/>
      <c r="Y43" s="186"/>
      <c r="Z43" s="186"/>
      <c r="AA43" s="186"/>
      <c r="AB43" s="186" t="s">
        <v>2</v>
      </c>
      <c r="AC43" s="186"/>
      <c r="AD43" s="182"/>
      <c r="AE43" s="180" t="s">
        <v>465</v>
      </c>
    </row>
    <row r="44" spans="1:31" ht="74.25" customHeight="1" x14ac:dyDescent="0.3">
      <c r="A44" s="316"/>
      <c r="B44" s="307"/>
      <c r="C44" s="307"/>
      <c r="D44" s="307"/>
      <c r="E44" s="273"/>
      <c r="F44" s="273"/>
      <c r="G44" s="191" t="s">
        <v>173</v>
      </c>
      <c r="H44" s="196" t="s">
        <v>749</v>
      </c>
      <c r="I44" s="197" t="s">
        <v>727</v>
      </c>
      <c r="J44" s="187" t="s">
        <v>508</v>
      </c>
      <c r="K44" s="84" t="s">
        <v>538</v>
      </c>
      <c r="L44" s="84" t="s">
        <v>564</v>
      </c>
      <c r="M44" s="185">
        <v>2</v>
      </c>
      <c r="N44" s="185">
        <v>3</v>
      </c>
      <c r="O44" s="185">
        <f t="shared" ref="O44:O45" si="35">+M44*N44</f>
        <v>6</v>
      </c>
      <c r="P44" s="185" t="str">
        <f t="shared" si="1"/>
        <v>MEDIO</v>
      </c>
      <c r="Q44" s="185">
        <v>25</v>
      </c>
      <c r="R44" s="185">
        <f t="shared" ref="R44:R45" si="36">+O44*Q44</f>
        <v>150</v>
      </c>
      <c r="S44" s="185" t="str">
        <f t="shared" si="3"/>
        <v>II</v>
      </c>
      <c r="T44" s="87" t="str">
        <f t="shared" ref="T44:T45" si="37">IF(R44&lt;=20,"ACEPTABLE",IF(R44&lt;=120,"MEJORABLE",IF(R44&lt;=500,"ACEPTABLE CON CONTROL ESPECIFICO",IF(R44&lt;=4000,"NO ACEPTABLE"))))</f>
        <v>ACEPTABLE CON CONTROL ESPECIFICO</v>
      </c>
      <c r="U44" s="179"/>
      <c r="V44" s="179"/>
      <c r="W44" s="187" t="s">
        <v>598</v>
      </c>
      <c r="X44" s="182"/>
      <c r="Y44" s="186"/>
      <c r="Z44" s="186"/>
      <c r="AA44" s="186"/>
      <c r="AB44" s="186" t="s">
        <v>2</v>
      </c>
      <c r="AC44" s="186"/>
      <c r="AD44" s="182"/>
      <c r="AE44" s="180" t="s">
        <v>465</v>
      </c>
    </row>
    <row r="45" spans="1:31" ht="74.25" customHeight="1" x14ac:dyDescent="0.3">
      <c r="A45" s="316"/>
      <c r="B45" s="307"/>
      <c r="C45" s="307"/>
      <c r="D45" s="307"/>
      <c r="E45" s="273"/>
      <c r="F45" s="273"/>
      <c r="G45" s="193" t="s">
        <v>173</v>
      </c>
      <c r="H45" s="196" t="s">
        <v>746</v>
      </c>
      <c r="I45" s="197" t="s">
        <v>727</v>
      </c>
      <c r="J45" s="187" t="s">
        <v>508</v>
      </c>
      <c r="K45" s="84" t="s">
        <v>538</v>
      </c>
      <c r="L45" s="84" t="s">
        <v>564</v>
      </c>
      <c r="M45" s="185">
        <v>2</v>
      </c>
      <c r="N45" s="185">
        <v>2</v>
      </c>
      <c r="O45" s="185">
        <f t="shared" si="35"/>
        <v>4</v>
      </c>
      <c r="P45" s="185" t="str">
        <f t="shared" si="1"/>
        <v>BAJO</v>
      </c>
      <c r="Q45" s="185">
        <v>25</v>
      </c>
      <c r="R45" s="185">
        <f t="shared" si="36"/>
        <v>100</v>
      </c>
      <c r="S45" s="185" t="str">
        <f t="shared" si="3"/>
        <v>III</v>
      </c>
      <c r="T45" s="87" t="str">
        <f t="shared" si="37"/>
        <v>MEJORABLE</v>
      </c>
      <c r="U45" s="177"/>
      <c r="V45" s="177"/>
      <c r="W45" s="187" t="s">
        <v>768</v>
      </c>
      <c r="X45" s="184"/>
      <c r="Y45" s="186"/>
      <c r="Z45" s="186"/>
      <c r="AA45" s="186"/>
      <c r="AB45" s="186" t="s">
        <v>2</v>
      </c>
      <c r="AC45" s="186"/>
      <c r="AD45" s="176"/>
      <c r="AE45" s="180"/>
    </row>
    <row r="46" spans="1:31" ht="54" x14ac:dyDescent="0.3">
      <c r="A46" s="316"/>
      <c r="B46" s="307"/>
      <c r="C46" s="307"/>
      <c r="D46" s="307"/>
      <c r="E46" s="273"/>
      <c r="F46" s="273"/>
      <c r="G46" s="191" t="s">
        <v>173</v>
      </c>
      <c r="H46" s="196" t="s">
        <v>762</v>
      </c>
      <c r="I46" s="197" t="s">
        <v>727</v>
      </c>
      <c r="J46" s="84" t="s">
        <v>522</v>
      </c>
      <c r="K46" s="84" t="s">
        <v>538</v>
      </c>
      <c r="L46" s="84" t="s">
        <v>564</v>
      </c>
      <c r="M46" s="185">
        <v>2</v>
      </c>
      <c r="N46" s="185">
        <v>2</v>
      </c>
      <c r="O46" s="185">
        <f t="shared" ref="O46:O48" si="38">+M46*N46</f>
        <v>4</v>
      </c>
      <c r="P46" s="185" t="str">
        <f t="shared" si="1"/>
        <v>BAJO</v>
      </c>
      <c r="Q46" s="185">
        <v>25</v>
      </c>
      <c r="R46" s="185">
        <f t="shared" ref="R46:R48" si="39">+O46*Q46</f>
        <v>100</v>
      </c>
      <c r="S46" s="185" t="str">
        <f t="shared" si="3"/>
        <v>III</v>
      </c>
      <c r="T46" s="87" t="str">
        <f t="shared" ref="T46:T48" si="40">IF(R46&lt;=20,"ACEPTABLE",IF(R46&lt;=120,"MEJORABLE",IF(R46&lt;=500,"ACEPTABLE CON CONTROL ESPECIFICO",IF(R46&lt;=4000,"NO ACEPTABLE"))))</f>
        <v>MEJORABLE</v>
      </c>
      <c r="U46" s="179"/>
      <c r="V46" s="179"/>
      <c r="W46" s="187" t="s">
        <v>598</v>
      </c>
      <c r="X46" s="182"/>
      <c r="Y46" s="186"/>
      <c r="Z46" s="186"/>
      <c r="AA46" s="186"/>
      <c r="AB46" s="186" t="s">
        <v>2</v>
      </c>
      <c r="AC46" s="186"/>
      <c r="AD46" s="182"/>
      <c r="AE46" s="180" t="s">
        <v>465</v>
      </c>
    </row>
    <row r="47" spans="1:31" ht="71.25" customHeight="1" x14ac:dyDescent="0.3">
      <c r="A47" s="316"/>
      <c r="B47" s="307"/>
      <c r="C47" s="307"/>
      <c r="D47" s="307"/>
      <c r="E47" s="273"/>
      <c r="F47" s="273"/>
      <c r="G47" s="191" t="s">
        <v>173</v>
      </c>
      <c r="H47" s="196" t="s">
        <v>738</v>
      </c>
      <c r="I47" s="197" t="s">
        <v>725</v>
      </c>
      <c r="J47" s="46" t="s">
        <v>766</v>
      </c>
      <c r="K47" s="46" t="s">
        <v>765</v>
      </c>
      <c r="L47" s="46" t="s">
        <v>764</v>
      </c>
      <c r="M47" s="185">
        <v>2</v>
      </c>
      <c r="N47" s="185">
        <v>2</v>
      </c>
      <c r="O47" s="185">
        <f t="shared" si="38"/>
        <v>4</v>
      </c>
      <c r="P47" s="185" t="str">
        <f t="shared" si="1"/>
        <v>BAJO</v>
      </c>
      <c r="Q47" s="185">
        <v>25</v>
      </c>
      <c r="R47" s="185">
        <f t="shared" si="39"/>
        <v>100</v>
      </c>
      <c r="S47" s="185" t="str">
        <f t="shared" si="3"/>
        <v>III</v>
      </c>
      <c r="T47" s="87" t="str">
        <f t="shared" si="40"/>
        <v>MEJORABLE</v>
      </c>
      <c r="U47" s="179"/>
      <c r="V47" s="179"/>
      <c r="W47" s="187" t="s">
        <v>598</v>
      </c>
      <c r="X47" s="182"/>
      <c r="Y47" s="186"/>
      <c r="Z47" s="186"/>
      <c r="AA47" s="186" t="s">
        <v>2</v>
      </c>
      <c r="AB47" s="186" t="s">
        <v>2</v>
      </c>
      <c r="AC47" s="186"/>
      <c r="AD47" s="182"/>
      <c r="AE47" s="180" t="s">
        <v>465</v>
      </c>
    </row>
    <row r="48" spans="1:31" ht="66" customHeight="1" x14ac:dyDescent="0.3">
      <c r="A48" s="316"/>
      <c r="B48" s="307"/>
      <c r="C48" s="307"/>
      <c r="D48" s="307"/>
      <c r="E48" s="273"/>
      <c r="F48" s="273"/>
      <c r="G48" s="191" t="s">
        <v>173</v>
      </c>
      <c r="H48" s="196" t="s">
        <v>739</v>
      </c>
      <c r="I48" s="197" t="s">
        <v>753</v>
      </c>
      <c r="J48" s="187" t="s">
        <v>508</v>
      </c>
      <c r="K48" s="84" t="s">
        <v>538</v>
      </c>
      <c r="L48" s="84" t="s">
        <v>564</v>
      </c>
      <c r="M48" s="185">
        <v>2</v>
      </c>
      <c r="N48" s="185">
        <v>2</v>
      </c>
      <c r="O48" s="185">
        <f t="shared" si="38"/>
        <v>4</v>
      </c>
      <c r="P48" s="185" t="str">
        <f t="shared" si="1"/>
        <v>BAJO</v>
      </c>
      <c r="Q48" s="185">
        <v>25</v>
      </c>
      <c r="R48" s="185">
        <f t="shared" si="39"/>
        <v>100</v>
      </c>
      <c r="S48" s="185" t="str">
        <f t="shared" si="3"/>
        <v>III</v>
      </c>
      <c r="T48" s="87" t="str">
        <f t="shared" si="40"/>
        <v>MEJORABLE</v>
      </c>
      <c r="U48" s="179"/>
      <c r="V48" s="179"/>
      <c r="W48" s="187" t="s">
        <v>768</v>
      </c>
      <c r="X48" s="182"/>
      <c r="Y48" s="186"/>
      <c r="Z48" s="186"/>
      <c r="AA48" s="186"/>
      <c r="AB48" s="186" t="s">
        <v>2</v>
      </c>
      <c r="AC48" s="186"/>
      <c r="AD48" s="182"/>
      <c r="AE48" s="180" t="s">
        <v>465</v>
      </c>
    </row>
    <row r="49" spans="1:31" ht="54" x14ac:dyDescent="0.3">
      <c r="A49" s="316"/>
      <c r="B49" s="307"/>
      <c r="C49" s="307"/>
      <c r="D49" s="307"/>
      <c r="E49" s="273"/>
      <c r="F49" s="273"/>
      <c r="G49" s="191" t="s">
        <v>173</v>
      </c>
      <c r="H49" s="196" t="s">
        <v>758</v>
      </c>
      <c r="I49" s="197" t="s">
        <v>752</v>
      </c>
      <c r="J49" s="187" t="s">
        <v>508</v>
      </c>
      <c r="K49" s="84" t="s">
        <v>538</v>
      </c>
      <c r="L49" s="84" t="s">
        <v>564</v>
      </c>
      <c r="M49" s="185">
        <v>0</v>
      </c>
      <c r="N49" s="185">
        <v>2</v>
      </c>
      <c r="O49" s="185">
        <f t="shared" ref="O49:O50" si="41">+M49*N49</f>
        <v>0</v>
      </c>
      <c r="P49" s="185" t="str">
        <f t="shared" si="1"/>
        <v>BAJO</v>
      </c>
      <c r="Q49" s="185">
        <v>25</v>
      </c>
      <c r="R49" s="185">
        <f t="shared" ref="R49:R50" si="42">+O49*Q49</f>
        <v>0</v>
      </c>
      <c r="S49" s="185" t="str">
        <f t="shared" si="3"/>
        <v>IV</v>
      </c>
      <c r="T49" s="87" t="str">
        <f t="shared" ref="T49:T50" si="43">IF(R49&lt;=20,"ACEPTABLE",IF(R49&lt;=120,"MEJORABLE",IF(R49&lt;=500,"ACEPTABLE CON CONTROL ESPECIFICO",IF(R49&lt;=4000,"NO ACEPTABLE"))))</f>
        <v>ACEPTABLE</v>
      </c>
      <c r="U49" s="179"/>
      <c r="V49" s="179"/>
      <c r="W49" s="187" t="s">
        <v>602</v>
      </c>
      <c r="X49" s="182"/>
      <c r="Y49" s="186"/>
      <c r="Z49" s="186"/>
      <c r="AA49" s="186"/>
      <c r="AB49" s="186" t="s">
        <v>2</v>
      </c>
      <c r="AC49" s="186"/>
      <c r="AD49" s="194"/>
      <c r="AE49" s="180" t="s">
        <v>465</v>
      </c>
    </row>
    <row r="50" spans="1:31" ht="42.75" customHeight="1" x14ac:dyDescent="0.3">
      <c r="A50" s="317"/>
      <c r="B50" s="308"/>
      <c r="C50" s="308"/>
      <c r="D50" s="308"/>
      <c r="E50" s="274"/>
      <c r="F50" s="274"/>
      <c r="G50" s="191" t="s">
        <v>173</v>
      </c>
      <c r="H50" s="196" t="s">
        <v>757</v>
      </c>
      <c r="I50" s="197" t="s">
        <v>752</v>
      </c>
      <c r="J50" s="187" t="s">
        <v>508</v>
      </c>
      <c r="K50" s="84" t="s">
        <v>538</v>
      </c>
      <c r="L50" s="84" t="s">
        <v>564</v>
      </c>
      <c r="M50" s="185">
        <v>2</v>
      </c>
      <c r="N50" s="185">
        <v>2</v>
      </c>
      <c r="O50" s="185">
        <f t="shared" si="41"/>
        <v>4</v>
      </c>
      <c r="P50" s="185" t="str">
        <f t="shared" si="1"/>
        <v>BAJO</v>
      </c>
      <c r="Q50" s="185">
        <v>25</v>
      </c>
      <c r="R50" s="185">
        <f t="shared" si="42"/>
        <v>100</v>
      </c>
      <c r="S50" s="185" t="str">
        <f t="shared" si="3"/>
        <v>III</v>
      </c>
      <c r="T50" s="87" t="str">
        <f t="shared" si="43"/>
        <v>MEJORABLE</v>
      </c>
      <c r="U50" s="179"/>
      <c r="V50" s="179"/>
      <c r="W50" s="187" t="s">
        <v>768</v>
      </c>
      <c r="X50" s="182"/>
      <c r="Y50" s="186"/>
      <c r="Z50" s="186"/>
      <c r="AA50" s="186"/>
      <c r="AB50" s="186" t="s">
        <v>2</v>
      </c>
      <c r="AC50" s="186"/>
      <c r="AD50" s="182"/>
      <c r="AE50" s="180" t="s">
        <v>465</v>
      </c>
    </row>
  </sheetData>
  <mergeCells count="62">
    <mergeCell ref="A20:A27"/>
    <mergeCell ref="AD27:AD28"/>
    <mergeCell ref="E6:E19"/>
    <mergeCell ref="F6:F19"/>
    <mergeCell ref="D6:D19"/>
    <mergeCell ref="C6:C19"/>
    <mergeCell ref="A6:A19"/>
    <mergeCell ref="B6:B19"/>
    <mergeCell ref="AA4:AA5"/>
    <mergeCell ref="AB4:AB5"/>
    <mergeCell ref="AC4:AC5"/>
    <mergeCell ref="R4:R5"/>
    <mergeCell ref="S4:S5"/>
    <mergeCell ref="T4:T5"/>
    <mergeCell ref="U4:V4"/>
    <mergeCell ref="W4:W5"/>
    <mergeCell ref="X4:X5"/>
    <mergeCell ref="Y4:Y5"/>
    <mergeCell ref="G4:G5"/>
    <mergeCell ref="H4:H5"/>
    <mergeCell ref="J4:J5"/>
    <mergeCell ref="K4:K5"/>
    <mergeCell ref="Z4:Z5"/>
    <mergeCell ref="L4:L5"/>
    <mergeCell ref="M4:M5"/>
    <mergeCell ref="N4:N5"/>
    <mergeCell ref="O4:O5"/>
    <mergeCell ref="P4:P5"/>
    <mergeCell ref="Q4:Q5"/>
    <mergeCell ref="A1:AE2"/>
    <mergeCell ref="A3:A5"/>
    <mergeCell ref="B3:B5"/>
    <mergeCell ref="C3:C5"/>
    <mergeCell ref="D3:D5"/>
    <mergeCell ref="E3:F3"/>
    <mergeCell ref="G3:H3"/>
    <mergeCell ref="I3:I5"/>
    <mergeCell ref="J3:L3"/>
    <mergeCell ref="M3:S3"/>
    <mergeCell ref="U3:X3"/>
    <mergeCell ref="Y3:AC3"/>
    <mergeCell ref="AD3:AD5"/>
    <mergeCell ref="AE3:AE5"/>
    <mergeCell ref="E4:E5"/>
    <mergeCell ref="F4:F5"/>
    <mergeCell ref="B20:B27"/>
    <mergeCell ref="C20:C27"/>
    <mergeCell ref="D20:D27"/>
    <mergeCell ref="F20:F27"/>
    <mergeCell ref="E20:E27"/>
    <mergeCell ref="D35:D50"/>
    <mergeCell ref="E35:E50"/>
    <mergeCell ref="F35:F50"/>
    <mergeCell ref="B28:B34"/>
    <mergeCell ref="A28:A34"/>
    <mergeCell ref="A35:A50"/>
    <mergeCell ref="B35:B50"/>
    <mergeCell ref="C35:C50"/>
    <mergeCell ref="F28:F34"/>
    <mergeCell ref="E28:E34"/>
    <mergeCell ref="D28:D34"/>
    <mergeCell ref="C28:C34"/>
  </mergeCells>
  <conditionalFormatting sqref="AI2:AJ2 Y50:AC50 Y7:AC8 Y11:AC21 Y34:AC44 Y23:AC31">
    <cfRule type="cellIs" dxfId="346" priority="392" operator="equal">
      <formula>"BAJO"</formula>
    </cfRule>
    <cfRule type="cellIs" dxfId="345" priority="393" operator="equal">
      <formula>"MEDIO"</formula>
    </cfRule>
    <cfRule type="cellIs" dxfId="344" priority="394" operator="equal">
      <formula>"ALTO"</formula>
    </cfRule>
  </conditionalFormatting>
  <conditionalFormatting sqref="AD3:AE3">
    <cfRule type="cellIs" dxfId="343" priority="389" operator="equal">
      <formula>"BAJO"</formula>
    </cfRule>
    <cfRule type="cellIs" dxfId="342" priority="390" operator="equal">
      <formula>"MEDIO"</formula>
    </cfRule>
    <cfRule type="cellIs" dxfId="341" priority="391" operator="equal">
      <formula>"ALTO"</formula>
    </cfRule>
  </conditionalFormatting>
  <conditionalFormatting sqref="Y46:AC49">
    <cfRule type="cellIs" dxfId="340" priority="386" operator="equal">
      <formula>"BAJO"</formula>
    </cfRule>
    <cfRule type="cellIs" dxfId="339" priority="387" operator="equal">
      <formula>"MEDIO"</formula>
    </cfRule>
    <cfRule type="cellIs" dxfId="338" priority="388" operator="equal">
      <formula>"ALTO"</formula>
    </cfRule>
  </conditionalFormatting>
  <conditionalFormatting sqref="Y9:AC9">
    <cfRule type="cellIs" dxfId="337" priority="383" operator="equal">
      <formula>"BAJO"</formula>
    </cfRule>
    <cfRule type="cellIs" dxfId="336" priority="384" operator="equal">
      <formula>"MEDIO"</formula>
    </cfRule>
    <cfRule type="cellIs" dxfId="335" priority="385" operator="equal">
      <formula>"ALTO"</formula>
    </cfRule>
  </conditionalFormatting>
  <conditionalFormatting sqref="Y10:AC10">
    <cfRule type="cellIs" dxfId="334" priority="380" operator="equal">
      <formula>"BAJO"</formula>
    </cfRule>
    <cfRule type="cellIs" dxfId="333" priority="381" operator="equal">
      <formula>"MEDIO"</formula>
    </cfRule>
    <cfRule type="cellIs" dxfId="332" priority="382" operator="equal">
      <formula>"ALTO"</formula>
    </cfRule>
  </conditionalFormatting>
  <conditionalFormatting sqref="Y22:AC22">
    <cfRule type="cellIs" dxfId="331" priority="374" operator="equal">
      <formula>"BAJO"</formula>
    </cfRule>
    <cfRule type="cellIs" dxfId="330" priority="375" operator="equal">
      <formula>"MEDIO"</formula>
    </cfRule>
    <cfRule type="cellIs" dxfId="329" priority="376" operator="equal">
      <formula>"ALTO"</formula>
    </cfRule>
  </conditionalFormatting>
  <conditionalFormatting sqref="Y32:AC32">
    <cfRule type="cellIs" dxfId="328" priority="371" operator="equal">
      <formula>"BAJO"</formula>
    </cfRule>
    <cfRule type="cellIs" dxfId="327" priority="372" operator="equal">
      <formula>"MEDIO"</formula>
    </cfRule>
    <cfRule type="cellIs" dxfId="326" priority="373" operator="equal">
      <formula>"ALTO"</formula>
    </cfRule>
  </conditionalFormatting>
  <conditionalFormatting sqref="Y33:AC33">
    <cfRule type="cellIs" dxfId="325" priority="365" operator="equal">
      <formula>"BAJO"</formula>
    </cfRule>
    <cfRule type="cellIs" dxfId="324" priority="366" operator="equal">
      <formula>"MEDIO"</formula>
    </cfRule>
    <cfRule type="cellIs" dxfId="323" priority="367" operator="equal">
      <formula>"ALTO"</formula>
    </cfRule>
  </conditionalFormatting>
  <conditionalFormatting sqref="T3:T4">
    <cfRule type="cellIs" dxfId="322" priority="356" operator="equal">
      <formula>"BAJO"</formula>
    </cfRule>
    <cfRule type="cellIs" dxfId="321" priority="357" operator="equal">
      <formula>"MEDIO"</formula>
    </cfRule>
    <cfRule type="cellIs" dxfId="320" priority="358" operator="equal">
      <formula>"ALTO"</formula>
    </cfRule>
  </conditionalFormatting>
  <conditionalFormatting sqref="Y3 Y4:AC4">
    <cfRule type="cellIs" dxfId="319" priority="340" operator="equal">
      <formula>"BAJO"</formula>
    </cfRule>
    <cfRule type="cellIs" dxfId="318" priority="341" operator="equal">
      <formula>"MEDIO"</formula>
    </cfRule>
    <cfRule type="cellIs" dxfId="317" priority="342" operator="equal">
      <formula>"ALTO"</formula>
    </cfRule>
  </conditionalFormatting>
  <conditionalFormatting sqref="Y6:AC6">
    <cfRule type="cellIs" dxfId="316" priority="337" operator="equal">
      <formula>"BAJO"</formula>
    </cfRule>
    <cfRule type="cellIs" dxfId="315" priority="338" operator="equal">
      <formula>"MEDIO"</formula>
    </cfRule>
    <cfRule type="cellIs" dxfId="314" priority="339" operator="equal">
      <formula>"ALTO"</formula>
    </cfRule>
  </conditionalFormatting>
  <conditionalFormatting sqref="AD6">
    <cfRule type="cellIs" dxfId="313" priority="334" operator="equal">
      <formula>"BAJO"</formula>
    </cfRule>
    <cfRule type="cellIs" dxfId="312" priority="335" operator="equal">
      <formula>"MEDIO"</formula>
    </cfRule>
    <cfRule type="cellIs" dxfId="311" priority="336" operator="equal">
      <formula>"ALTO"</formula>
    </cfRule>
  </conditionalFormatting>
  <conditionalFormatting sqref="Y45:AC45">
    <cfRule type="cellIs" dxfId="310" priority="320" operator="equal">
      <formula>"BAJO"</formula>
    </cfRule>
    <cfRule type="cellIs" dxfId="309" priority="321" operator="equal">
      <formula>"MEDIO"</formula>
    </cfRule>
    <cfRule type="cellIs" dxfId="308" priority="322" operator="equal">
      <formula>"ALTO"</formula>
    </cfRule>
  </conditionalFormatting>
  <conditionalFormatting sqref="T6:T21 T24 T32">
    <cfRule type="containsText" dxfId="307" priority="309" operator="containsText" text="NO ACEPTABLE">
      <formula>NOT(ISERROR(SEARCH("NO ACEPTABLE",T6)))</formula>
    </cfRule>
    <cfRule type="containsText" dxfId="306" priority="310" operator="containsText" text="ACEPTABLE CON CONTROL ESPECIFICO">
      <formula>NOT(ISERROR(SEARCH("ACEPTABLE CON CONTROL ESPECIFICO",T6)))</formula>
    </cfRule>
    <cfRule type="containsText" dxfId="305" priority="311" operator="containsText" text="MEJORABLE">
      <formula>NOT(ISERROR(SEARCH("MEJORABLE",T6)))</formula>
    </cfRule>
    <cfRule type="containsText" dxfId="304" priority="312" operator="containsText" text="ACEPTABLE">
      <formula>NOT(ISERROR(SEARCH("ACEPTABLE",T6)))</formula>
    </cfRule>
    <cfRule type="containsText" dxfId="303" priority="318" stopIfTrue="1" operator="containsText" text="MEDIO">
      <formula>NOT(ISERROR(SEARCH("MEDIO",T6)))</formula>
    </cfRule>
    <cfRule type="containsText" dxfId="302" priority="319" stopIfTrue="1" operator="containsText" text="BAJO">
      <formula>NOT(ISERROR(SEARCH("BAJO",T6)))</formula>
    </cfRule>
  </conditionalFormatting>
  <conditionalFormatting sqref="T6:T21 T24 T32">
    <cfRule type="cellIs" dxfId="301" priority="316" stopIfTrue="1" operator="equal">
      <formula>"MUY ALTO"</formula>
    </cfRule>
    <cfRule type="containsText" dxfId="300" priority="317" stopIfTrue="1" operator="containsText" text="ALTO">
      <formula>NOT(ISERROR(SEARCH("ALTO",T6)))</formula>
    </cfRule>
  </conditionalFormatting>
  <conditionalFormatting sqref="T6:T21 T24 T32">
    <cfRule type="containsText" dxfId="299" priority="313" operator="containsText" text="ALTO">
      <formula>NOT(ISERROR(SEARCH("ALTO",T6)))</formula>
    </cfRule>
    <cfRule type="containsText" dxfId="298" priority="314" operator="containsText" text="MEDIO">
      <formula>NOT(ISERROR(SEARCH("MEDIO",T6)))</formula>
    </cfRule>
    <cfRule type="containsText" dxfId="297" priority="315" operator="containsText" text="BAJO">
      <formula>NOT(ISERROR(SEARCH("BAJO",T6)))</formula>
    </cfRule>
  </conditionalFormatting>
  <conditionalFormatting sqref="T22">
    <cfRule type="containsText" dxfId="296" priority="298" operator="containsText" text="NO ACEPTABLE">
      <formula>NOT(ISERROR(SEARCH("NO ACEPTABLE",T22)))</formula>
    </cfRule>
    <cfRule type="containsText" dxfId="295" priority="299" operator="containsText" text="ACEPTABLE CON CONTROL ESPECIFICO">
      <formula>NOT(ISERROR(SEARCH("ACEPTABLE CON CONTROL ESPECIFICO",T22)))</formula>
    </cfRule>
    <cfRule type="containsText" dxfId="294" priority="300" operator="containsText" text="MEJORABLE">
      <formula>NOT(ISERROR(SEARCH("MEJORABLE",T22)))</formula>
    </cfRule>
    <cfRule type="containsText" dxfId="293" priority="301" operator="containsText" text="ACEPTABLE">
      <formula>NOT(ISERROR(SEARCH("ACEPTABLE",T22)))</formula>
    </cfRule>
    <cfRule type="containsText" dxfId="292" priority="307" stopIfTrue="1" operator="containsText" text="MEDIO">
      <formula>NOT(ISERROR(SEARCH("MEDIO",T22)))</formula>
    </cfRule>
    <cfRule type="containsText" dxfId="291" priority="308" stopIfTrue="1" operator="containsText" text="BAJO">
      <formula>NOT(ISERROR(SEARCH("BAJO",T22)))</formula>
    </cfRule>
  </conditionalFormatting>
  <conditionalFormatting sqref="T22">
    <cfRule type="cellIs" dxfId="290" priority="305" stopIfTrue="1" operator="equal">
      <formula>"MUY ALTO"</formula>
    </cfRule>
    <cfRule type="containsText" dxfId="289" priority="306" stopIfTrue="1" operator="containsText" text="ALTO">
      <formula>NOT(ISERROR(SEARCH("ALTO",T22)))</formula>
    </cfRule>
  </conditionalFormatting>
  <conditionalFormatting sqref="T22">
    <cfRule type="containsText" dxfId="288" priority="302" operator="containsText" text="ALTO">
      <formula>NOT(ISERROR(SEARCH("ALTO",T22)))</formula>
    </cfRule>
    <cfRule type="containsText" dxfId="287" priority="303" operator="containsText" text="MEDIO">
      <formula>NOT(ISERROR(SEARCH("MEDIO",T22)))</formula>
    </cfRule>
    <cfRule type="containsText" dxfId="286" priority="304" operator="containsText" text="BAJO">
      <formula>NOT(ISERROR(SEARCH("BAJO",T22)))</formula>
    </cfRule>
  </conditionalFormatting>
  <conditionalFormatting sqref="T38">
    <cfRule type="containsText" dxfId="285" priority="287" operator="containsText" text="NO ACEPTABLE">
      <formula>NOT(ISERROR(SEARCH("NO ACEPTABLE",T38)))</formula>
    </cfRule>
    <cfRule type="containsText" dxfId="284" priority="288" operator="containsText" text="ACEPTABLE CON CONTROL ESPECIFICO">
      <formula>NOT(ISERROR(SEARCH("ACEPTABLE CON CONTROL ESPECIFICO",T38)))</formula>
    </cfRule>
    <cfRule type="containsText" dxfId="283" priority="289" operator="containsText" text="MEJORABLE">
      <formula>NOT(ISERROR(SEARCH("MEJORABLE",T38)))</formula>
    </cfRule>
    <cfRule type="containsText" dxfId="282" priority="290" operator="containsText" text="ACEPTABLE">
      <formula>NOT(ISERROR(SEARCH("ACEPTABLE",T38)))</formula>
    </cfRule>
    <cfRule type="containsText" dxfId="281" priority="296" stopIfTrue="1" operator="containsText" text="MEDIO">
      <formula>NOT(ISERROR(SEARCH("MEDIO",T38)))</formula>
    </cfRule>
    <cfRule type="containsText" dxfId="280" priority="297" stopIfTrue="1" operator="containsText" text="BAJO">
      <formula>NOT(ISERROR(SEARCH("BAJO",T38)))</formula>
    </cfRule>
  </conditionalFormatting>
  <conditionalFormatting sqref="T38">
    <cfRule type="cellIs" dxfId="279" priority="294" stopIfTrue="1" operator="equal">
      <formula>"MUY ALTO"</formula>
    </cfRule>
    <cfRule type="containsText" dxfId="278" priority="295" stopIfTrue="1" operator="containsText" text="ALTO">
      <formula>NOT(ISERROR(SEARCH("ALTO",T38)))</formula>
    </cfRule>
  </conditionalFormatting>
  <conditionalFormatting sqref="T38">
    <cfRule type="containsText" dxfId="277" priority="291" operator="containsText" text="ALTO">
      <formula>NOT(ISERROR(SEARCH("ALTO",T38)))</formula>
    </cfRule>
    <cfRule type="containsText" dxfId="276" priority="292" operator="containsText" text="MEDIO">
      <formula>NOT(ISERROR(SEARCH("MEDIO",T38)))</formula>
    </cfRule>
    <cfRule type="containsText" dxfId="275" priority="293" operator="containsText" text="BAJO">
      <formula>NOT(ISERROR(SEARCH("BAJO",T38)))</formula>
    </cfRule>
  </conditionalFormatting>
  <conditionalFormatting sqref="T31">
    <cfRule type="containsText" dxfId="274" priority="276" operator="containsText" text="NO ACEPTABLE">
      <formula>NOT(ISERROR(SEARCH("NO ACEPTABLE",T31)))</formula>
    </cfRule>
    <cfRule type="containsText" dxfId="273" priority="277" operator="containsText" text="ACEPTABLE CON CONTROL ESPECIFICO">
      <formula>NOT(ISERROR(SEARCH("ACEPTABLE CON CONTROL ESPECIFICO",T31)))</formula>
    </cfRule>
    <cfRule type="containsText" dxfId="272" priority="278" operator="containsText" text="MEJORABLE">
      <formula>NOT(ISERROR(SEARCH("MEJORABLE",T31)))</formula>
    </cfRule>
    <cfRule type="containsText" dxfId="271" priority="279" operator="containsText" text="ACEPTABLE">
      <formula>NOT(ISERROR(SEARCH("ACEPTABLE",T31)))</formula>
    </cfRule>
    <cfRule type="containsText" dxfId="270" priority="285" stopIfTrue="1" operator="containsText" text="MEDIO">
      <formula>NOT(ISERROR(SEARCH("MEDIO",T31)))</formula>
    </cfRule>
    <cfRule type="containsText" dxfId="269" priority="286" stopIfTrue="1" operator="containsText" text="BAJO">
      <formula>NOT(ISERROR(SEARCH("BAJO",T31)))</formula>
    </cfRule>
  </conditionalFormatting>
  <conditionalFormatting sqref="T31">
    <cfRule type="cellIs" dxfId="268" priority="283" stopIfTrue="1" operator="equal">
      <formula>"MUY ALTO"</formula>
    </cfRule>
    <cfRule type="containsText" dxfId="267" priority="284" stopIfTrue="1" operator="containsText" text="ALTO">
      <formula>NOT(ISERROR(SEARCH("ALTO",T31)))</formula>
    </cfRule>
  </conditionalFormatting>
  <conditionalFormatting sqref="T31">
    <cfRule type="containsText" dxfId="266" priority="280" operator="containsText" text="ALTO">
      <formula>NOT(ISERROR(SEARCH("ALTO",T31)))</formula>
    </cfRule>
    <cfRule type="containsText" dxfId="265" priority="281" operator="containsText" text="MEDIO">
      <formula>NOT(ISERROR(SEARCH("MEDIO",T31)))</formula>
    </cfRule>
    <cfRule type="containsText" dxfId="264" priority="282" operator="containsText" text="BAJO">
      <formula>NOT(ISERROR(SEARCH("BAJO",T31)))</formula>
    </cfRule>
  </conditionalFormatting>
  <conditionalFormatting sqref="T49">
    <cfRule type="containsText" dxfId="263" priority="265" operator="containsText" text="NO ACEPTABLE">
      <formula>NOT(ISERROR(SEARCH("NO ACEPTABLE",T49)))</formula>
    </cfRule>
    <cfRule type="containsText" dxfId="262" priority="266" operator="containsText" text="ACEPTABLE CON CONTROL ESPECIFICO">
      <formula>NOT(ISERROR(SEARCH("ACEPTABLE CON CONTROL ESPECIFICO",T49)))</formula>
    </cfRule>
    <cfRule type="containsText" dxfId="261" priority="267" operator="containsText" text="MEJORABLE">
      <formula>NOT(ISERROR(SEARCH("MEJORABLE",T49)))</formula>
    </cfRule>
    <cfRule type="containsText" dxfId="260" priority="268" operator="containsText" text="ACEPTABLE">
      <formula>NOT(ISERROR(SEARCH("ACEPTABLE",T49)))</formula>
    </cfRule>
    <cfRule type="containsText" dxfId="259" priority="274" stopIfTrue="1" operator="containsText" text="MEDIO">
      <formula>NOT(ISERROR(SEARCH("MEDIO",T49)))</formula>
    </cfRule>
    <cfRule type="containsText" dxfId="258" priority="275" stopIfTrue="1" operator="containsText" text="BAJO">
      <formula>NOT(ISERROR(SEARCH("BAJO",T49)))</formula>
    </cfRule>
  </conditionalFormatting>
  <conditionalFormatting sqref="T49">
    <cfRule type="cellIs" dxfId="257" priority="272" stopIfTrue="1" operator="equal">
      <formula>"MUY ALTO"</formula>
    </cfRule>
    <cfRule type="containsText" dxfId="256" priority="273" stopIfTrue="1" operator="containsText" text="ALTO">
      <formula>NOT(ISERROR(SEARCH("ALTO",T49)))</formula>
    </cfRule>
  </conditionalFormatting>
  <conditionalFormatting sqref="T49">
    <cfRule type="containsText" dxfId="255" priority="269" operator="containsText" text="ALTO">
      <formula>NOT(ISERROR(SEARCH("ALTO",T49)))</formula>
    </cfRule>
    <cfRule type="containsText" dxfId="254" priority="270" operator="containsText" text="MEDIO">
      <formula>NOT(ISERROR(SEARCH("MEDIO",T49)))</formula>
    </cfRule>
    <cfRule type="containsText" dxfId="253" priority="271" operator="containsText" text="BAJO">
      <formula>NOT(ISERROR(SEARCH("BAJO",T49)))</formula>
    </cfRule>
  </conditionalFormatting>
  <conditionalFormatting sqref="T30">
    <cfRule type="containsText" dxfId="252" priority="254" operator="containsText" text="NO ACEPTABLE">
      <formula>NOT(ISERROR(SEARCH("NO ACEPTABLE",T30)))</formula>
    </cfRule>
    <cfRule type="containsText" dxfId="251" priority="255" operator="containsText" text="ACEPTABLE CON CONTROL ESPECIFICO">
      <formula>NOT(ISERROR(SEARCH("ACEPTABLE CON CONTROL ESPECIFICO",T30)))</formula>
    </cfRule>
    <cfRule type="containsText" dxfId="250" priority="256" operator="containsText" text="MEJORABLE">
      <formula>NOT(ISERROR(SEARCH("MEJORABLE",T30)))</formula>
    </cfRule>
    <cfRule type="containsText" dxfId="249" priority="257" operator="containsText" text="ACEPTABLE">
      <formula>NOT(ISERROR(SEARCH("ACEPTABLE",T30)))</formula>
    </cfRule>
    <cfRule type="containsText" dxfId="248" priority="263" stopIfTrue="1" operator="containsText" text="MEDIO">
      <formula>NOT(ISERROR(SEARCH("MEDIO",T30)))</formula>
    </cfRule>
    <cfRule type="containsText" dxfId="247" priority="264" stopIfTrue="1" operator="containsText" text="BAJO">
      <formula>NOT(ISERROR(SEARCH("BAJO",T30)))</formula>
    </cfRule>
  </conditionalFormatting>
  <conditionalFormatting sqref="T30">
    <cfRule type="cellIs" dxfId="246" priority="261" stopIfTrue="1" operator="equal">
      <formula>"MUY ALTO"</formula>
    </cfRule>
    <cfRule type="containsText" dxfId="245" priority="262" stopIfTrue="1" operator="containsText" text="ALTO">
      <formula>NOT(ISERROR(SEARCH("ALTO",T30)))</formula>
    </cfRule>
  </conditionalFormatting>
  <conditionalFormatting sqref="T30">
    <cfRule type="containsText" dxfId="244" priority="258" operator="containsText" text="ALTO">
      <formula>NOT(ISERROR(SEARCH("ALTO",T30)))</formula>
    </cfRule>
    <cfRule type="containsText" dxfId="243" priority="259" operator="containsText" text="MEDIO">
      <formula>NOT(ISERROR(SEARCH("MEDIO",T30)))</formula>
    </cfRule>
    <cfRule type="containsText" dxfId="242" priority="260" operator="containsText" text="BAJO">
      <formula>NOT(ISERROR(SEARCH("BAJO",T30)))</formula>
    </cfRule>
  </conditionalFormatting>
  <conditionalFormatting sqref="T26">
    <cfRule type="containsText" dxfId="241" priority="243" operator="containsText" text="NO ACEPTABLE">
      <formula>NOT(ISERROR(SEARCH("NO ACEPTABLE",T26)))</formula>
    </cfRule>
    <cfRule type="containsText" dxfId="240" priority="244" operator="containsText" text="ACEPTABLE CON CONTROL ESPECIFICO">
      <formula>NOT(ISERROR(SEARCH("ACEPTABLE CON CONTROL ESPECIFICO",T26)))</formula>
    </cfRule>
    <cfRule type="containsText" dxfId="239" priority="245" operator="containsText" text="MEJORABLE">
      <formula>NOT(ISERROR(SEARCH("MEJORABLE",T26)))</formula>
    </cfRule>
    <cfRule type="containsText" dxfId="238" priority="246" operator="containsText" text="ACEPTABLE">
      <formula>NOT(ISERROR(SEARCH("ACEPTABLE",T26)))</formula>
    </cfRule>
    <cfRule type="containsText" dxfId="237" priority="252" stopIfTrue="1" operator="containsText" text="MEDIO">
      <formula>NOT(ISERROR(SEARCH("MEDIO",T26)))</formula>
    </cfRule>
    <cfRule type="containsText" dxfId="236" priority="253" stopIfTrue="1" operator="containsText" text="BAJO">
      <formula>NOT(ISERROR(SEARCH("BAJO",T26)))</formula>
    </cfRule>
  </conditionalFormatting>
  <conditionalFormatting sqref="T26">
    <cfRule type="cellIs" dxfId="235" priority="250" stopIfTrue="1" operator="equal">
      <formula>"MUY ALTO"</formula>
    </cfRule>
    <cfRule type="containsText" dxfId="234" priority="251" stopIfTrue="1" operator="containsText" text="ALTO">
      <formula>NOT(ISERROR(SEARCH("ALTO",T26)))</formula>
    </cfRule>
  </conditionalFormatting>
  <conditionalFormatting sqref="T26">
    <cfRule type="containsText" dxfId="233" priority="247" operator="containsText" text="ALTO">
      <formula>NOT(ISERROR(SEARCH("ALTO",T26)))</formula>
    </cfRule>
    <cfRule type="containsText" dxfId="232" priority="248" operator="containsText" text="MEDIO">
      <formula>NOT(ISERROR(SEARCH("MEDIO",T26)))</formula>
    </cfRule>
    <cfRule type="containsText" dxfId="231" priority="249" operator="containsText" text="BAJO">
      <formula>NOT(ISERROR(SEARCH("BAJO",T26)))</formula>
    </cfRule>
  </conditionalFormatting>
  <conditionalFormatting sqref="T44">
    <cfRule type="containsText" dxfId="230" priority="232" operator="containsText" text="NO ACEPTABLE">
      <formula>NOT(ISERROR(SEARCH("NO ACEPTABLE",T44)))</formula>
    </cfRule>
    <cfRule type="containsText" dxfId="229" priority="233" operator="containsText" text="ACEPTABLE CON CONTROL ESPECIFICO">
      <formula>NOT(ISERROR(SEARCH("ACEPTABLE CON CONTROL ESPECIFICO",T44)))</formula>
    </cfRule>
    <cfRule type="containsText" dxfId="228" priority="234" operator="containsText" text="MEJORABLE">
      <formula>NOT(ISERROR(SEARCH("MEJORABLE",T44)))</formula>
    </cfRule>
    <cfRule type="containsText" dxfId="227" priority="235" operator="containsText" text="ACEPTABLE">
      <formula>NOT(ISERROR(SEARCH("ACEPTABLE",T44)))</formula>
    </cfRule>
    <cfRule type="containsText" dxfId="226" priority="241" stopIfTrue="1" operator="containsText" text="MEDIO">
      <formula>NOT(ISERROR(SEARCH("MEDIO",T44)))</formula>
    </cfRule>
    <cfRule type="containsText" dxfId="225" priority="242" stopIfTrue="1" operator="containsText" text="BAJO">
      <formula>NOT(ISERROR(SEARCH("BAJO",T44)))</formula>
    </cfRule>
  </conditionalFormatting>
  <conditionalFormatting sqref="T44">
    <cfRule type="cellIs" dxfId="224" priority="239" stopIfTrue="1" operator="equal">
      <formula>"MUY ALTO"</formula>
    </cfRule>
    <cfRule type="containsText" dxfId="223" priority="240" stopIfTrue="1" operator="containsText" text="ALTO">
      <formula>NOT(ISERROR(SEARCH("ALTO",T44)))</formula>
    </cfRule>
  </conditionalFormatting>
  <conditionalFormatting sqref="T44">
    <cfRule type="containsText" dxfId="222" priority="236" operator="containsText" text="ALTO">
      <formula>NOT(ISERROR(SEARCH("ALTO",T44)))</formula>
    </cfRule>
    <cfRule type="containsText" dxfId="221" priority="237" operator="containsText" text="MEDIO">
      <formula>NOT(ISERROR(SEARCH("MEDIO",T44)))</formula>
    </cfRule>
    <cfRule type="containsText" dxfId="220" priority="238" operator="containsText" text="BAJO">
      <formula>NOT(ISERROR(SEARCH("BAJO",T44)))</formula>
    </cfRule>
  </conditionalFormatting>
  <conditionalFormatting sqref="T25">
    <cfRule type="containsText" dxfId="219" priority="221" operator="containsText" text="NO ACEPTABLE">
      <formula>NOT(ISERROR(SEARCH("NO ACEPTABLE",T25)))</formula>
    </cfRule>
    <cfRule type="containsText" dxfId="218" priority="222" operator="containsText" text="ACEPTABLE CON CONTROL ESPECIFICO">
      <formula>NOT(ISERROR(SEARCH("ACEPTABLE CON CONTROL ESPECIFICO",T25)))</formula>
    </cfRule>
    <cfRule type="containsText" dxfId="217" priority="223" operator="containsText" text="MEJORABLE">
      <formula>NOT(ISERROR(SEARCH("MEJORABLE",T25)))</formula>
    </cfRule>
    <cfRule type="containsText" dxfId="216" priority="224" operator="containsText" text="ACEPTABLE">
      <formula>NOT(ISERROR(SEARCH("ACEPTABLE",T25)))</formula>
    </cfRule>
    <cfRule type="containsText" dxfId="215" priority="230" stopIfTrue="1" operator="containsText" text="MEDIO">
      <formula>NOT(ISERROR(SEARCH("MEDIO",T25)))</formula>
    </cfRule>
    <cfRule type="containsText" dxfId="214" priority="231" stopIfTrue="1" operator="containsText" text="BAJO">
      <formula>NOT(ISERROR(SEARCH("BAJO",T25)))</formula>
    </cfRule>
  </conditionalFormatting>
  <conditionalFormatting sqref="T25">
    <cfRule type="cellIs" dxfId="213" priority="228" stopIfTrue="1" operator="equal">
      <formula>"MUY ALTO"</formula>
    </cfRule>
    <cfRule type="containsText" dxfId="212" priority="229" stopIfTrue="1" operator="containsText" text="ALTO">
      <formula>NOT(ISERROR(SEARCH("ALTO",T25)))</formula>
    </cfRule>
  </conditionalFormatting>
  <conditionalFormatting sqref="T25">
    <cfRule type="containsText" dxfId="211" priority="225" operator="containsText" text="ALTO">
      <formula>NOT(ISERROR(SEARCH("ALTO",T25)))</formula>
    </cfRule>
    <cfRule type="containsText" dxfId="210" priority="226" operator="containsText" text="MEDIO">
      <formula>NOT(ISERROR(SEARCH("MEDIO",T25)))</formula>
    </cfRule>
    <cfRule type="containsText" dxfId="209" priority="227" operator="containsText" text="BAJO">
      <formula>NOT(ISERROR(SEARCH("BAJO",T25)))</formula>
    </cfRule>
  </conditionalFormatting>
  <conditionalFormatting sqref="T46">
    <cfRule type="containsText" dxfId="208" priority="210" operator="containsText" text="NO ACEPTABLE">
      <formula>NOT(ISERROR(SEARCH("NO ACEPTABLE",T46)))</formula>
    </cfRule>
    <cfRule type="containsText" dxfId="207" priority="211" operator="containsText" text="ACEPTABLE CON CONTROL ESPECIFICO">
      <formula>NOT(ISERROR(SEARCH("ACEPTABLE CON CONTROL ESPECIFICO",T46)))</formula>
    </cfRule>
    <cfRule type="containsText" dxfId="206" priority="212" operator="containsText" text="MEJORABLE">
      <formula>NOT(ISERROR(SEARCH("MEJORABLE",T46)))</formula>
    </cfRule>
    <cfRule type="containsText" dxfId="205" priority="213" operator="containsText" text="ACEPTABLE">
      <formula>NOT(ISERROR(SEARCH("ACEPTABLE",T46)))</formula>
    </cfRule>
    <cfRule type="containsText" dxfId="204" priority="219" stopIfTrue="1" operator="containsText" text="MEDIO">
      <formula>NOT(ISERROR(SEARCH("MEDIO",T46)))</formula>
    </cfRule>
    <cfRule type="containsText" dxfId="203" priority="220" stopIfTrue="1" operator="containsText" text="BAJO">
      <formula>NOT(ISERROR(SEARCH("BAJO",T46)))</formula>
    </cfRule>
  </conditionalFormatting>
  <conditionalFormatting sqref="T46">
    <cfRule type="cellIs" dxfId="202" priority="217" stopIfTrue="1" operator="equal">
      <formula>"MUY ALTO"</formula>
    </cfRule>
    <cfRule type="containsText" dxfId="201" priority="218" stopIfTrue="1" operator="containsText" text="ALTO">
      <formula>NOT(ISERROR(SEARCH("ALTO",T46)))</formula>
    </cfRule>
  </conditionalFormatting>
  <conditionalFormatting sqref="T46">
    <cfRule type="containsText" dxfId="200" priority="214" operator="containsText" text="ALTO">
      <formula>NOT(ISERROR(SEARCH("ALTO",T46)))</formula>
    </cfRule>
    <cfRule type="containsText" dxfId="199" priority="215" operator="containsText" text="MEDIO">
      <formula>NOT(ISERROR(SEARCH("MEDIO",T46)))</formula>
    </cfRule>
    <cfRule type="containsText" dxfId="198" priority="216" operator="containsText" text="BAJO">
      <formula>NOT(ISERROR(SEARCH("BAJO",T46)))</formula>
    </cfRule>
  </conditionalFormatting>
  <conditionalFormatting sqref="T28">
    <cfRule type="containsText" dxfId="197" priority="199" operator="containsText" text="NO ACEPTABLE">
      <formula>NOT(ISERROR(SEARCH("NO ACEPTABLE",T28)))</formula>
    </cfRule>
    <cfRule type="containsText" dxfId="196" priority="200" operator="containsText" text="ACEPTABLE CON CONTROL ESPECIFICO">
      <formula>NOT(ISERROR(SEARCH("ACEPTABLE CON CONTROL ESPECIFICO",T28)))</formula>
    </cfRule>
    <cfRule type="containsText" dxfId="195" priority="201" operator="containsText" text="MEJORABLE">
      <formula>NOT(ISERROR(SEARCH("MEJORABLE",T28)))</formula>
    </cfRule>
    <cfRule type="containsText" dxfId="194" priority="202" operator="containsText" text="ACEPTABLE">
      <formula>NOT(ISERROR(SEARCH("ACEPTABLE",T28)))</formula>
    </cfRule>
    <cfRule type="containsText" dxfId="193" priority="208" stopIfTrue="1" operator="containsText" text="MEDIO">
      <formula>NOT(ISERROR(SEARCH("MEDIO",T28)))</formula>
    </cfRule>
    <cfRule type="containsText" dxfId="192" priority="209" stopIfTrue="1" operator="containsText" text="BAJO">
      <formula>NOT(ISERROR(SEARCH("BAJO",T28)))</formula>
    </cfRule>
  </conditionalFormatting>
  <conditionalFormatting sqref="T28">
    <cfRule type="cellIs" dxfId="191" priority="206" stopIfTrue="1" operator="equal">
      <formula>"MUY ALTO"</formula>
    </cfRule>
    <cfRule type="containsText" dxfId="190" priority="207" stopIfTrue="1" operator="containsText" text="ALTO">
      <formula>NOT(ISERROR(SEARCH("ALTO",T28)))</formula>
    </cfRule>
  </conditionalFormatting>
  <conditionalFormatting sqref="T28">
    <cfRule type="containsText" dxfId="189" priority="203" operator="containsText" text="ALTO">
      <formula>NOT(ISERROR(SEARCH("ALTO",T28)))</formula>
    </cfRule>
    <cfRule type="containsText" dxfId="188" priority="204" operator="containsText" text="MEDIO">
      <formula>NOT(ISERROR(SEARCH("MEDIO",T28)))</formula>
    </cfRule>
    <cfRule type="containsText" dxfId="187" priority="205" operator="containsText" text="BAJO">
      <formula>NOT(ISERROR(SEARCH("BAJO",T28)))</formula>
    </cfRule>
  </conditionalFormatting>
  <conditionalFormatting sqref="T35">
    <cfRule type="containsText" dxfId="186" priority="188" operator="containsText" text="NO ACEPTABLE">
      <formula>NOT(ISERROR(SEARCH("NO ACEPTABLE",T35)))</formula>
    </cfRule>
    <cfRule type="containsText" dxfId="185" priority="189" operator="containsText" text="ACEPTABLE CON CONTROL ESPECIFICO">
      <formula>NOT(ISERROR(SEARCH("ACEPTABLE CON CONTROL ESPECIFICO",T35)))</formula>
    </cfRule>
    <cfRule type="containsText" dxfId="184" priority="190" operator="containsText" text="MEJORABLE">
      <formula>NOT(ISERROR(SEARCH("MEJORABLE",T35)))</formula>
    </cfRule>
    <cfRule type="containsText" dxfId="183" priority="191" operator="containsText" text="ACEPTABLE">
      <formula>NOT(ISERROR(SEARCH("ACEPTABLE",T35)))</formula>
    </cfRule>
    <cfRule type="containsText" dxfId="182" priority="197" stopIfTrue="1" operator="containsText" text="MEDIO">
      <formula>NOT(ISERROR(SEARCH("MEDIO",T35)))</formula>
    </cfRule>
    <cfRule type="containsText" dxfId="181" priority="198" stopIfTrue="1" operator="containsText" text="BAJO">
      <formula>NOT(ISERROR(SEARCH("BAJO",T35)))</formula>
    </cfRule>
  </conditionalFormatting>
  <conditionalFormatting sqref="T35">
    <cfRule type="cellIs" dxfId="180" priority="195" stopIfTrue="1" operator="equal">
      <formula>"MUY ALTO"</formula>
    </cfRule>
    <cfRule type="containsText" dxfId="179" priority="196" stopIfTrue="1" operator="containsText" text="ALTO">
      <formula>NOT(ISERROR(SEARCH("ALTO",T35)))</formula>
    </cfRule>
  </conditionalFormatting>
  <conditionalFormatting sqref="T35">
    <cfRule type="containsText" dxfId="178" priority="192" operator="containsText" text="ALTO">
      <formula>NOT(ISERROR(SEARCH("ALTO",T35)))</formula>
    </cfRule>
    <cfRule type="containsText" dxfId="177" priority="193" operator="containsText" text="MEDIO">
      <formula>NOT(ISERROR(SEARCH("MEDIO",T35)))</formula>
    </cfRule>
    <cfRule type="containsText" dxfId="176" priority="194" operator="containsText" text="BAJO">
      <formula>NOT(ISERROR(SEARCH("BAJO",T35)))</formula>
    </cfRule>
  </conditionalFormatting>
  <conditionalFormatting sqref="T42">
    <cfRule type="containsText" dxfId="175" priority="177" operator="containsText" text="NO ACEPTABLE">
      <formula>NOT(ISERROR(SEARCH("NO ACEPTABLE",T42)))</formula>
    </cfRule>
    <cfRule type="containsText" dxfId="174" priority="178" operator="containsText" text="ACEPTABLE CON CONTROL ESPECIFICO">
      <formula>NOT(ISERROR(SEARCH("ACEPTABLE CON CONTROL ESPECIFICO",T42)))</formula>
    </cfRule>
    <cfRule type="containsText" dxfId="173" priority="179" operator="containsText" text="MEJORABLE">
      <formula>NOT(ISERROR(SEARCH("MEJORABLE",T42)))</formula>
    </cfRule>
    <cfRule type="containsText" dxfId="172" priority="180" operator="containsText" text="ACEPTABLE">
      <formula>NOT(ISERROR(SEARCH("ACEPTABLE",T42)))</formula>
    </cfRule>
    <cfRule type="containsText" dxfId="171" priority="186" stopIfTrue="1" operator="containsText" text="MEDIO">
      <formula>NOT(ISERROR(SEARCH("MEDIO",T42)))</formula>
    </cfRule>
    <cfRule type="containsText" dxfId="170" priority="187" stopIfTrue="1" operator="containsText" text="BAJO">
      <formula>NOT(ISERROR(SEARCH("BAJO",T42)))</formula>
    </cfRule>
  </conditionalFormatting>
  <conditionalFormatting sqref="T42">
    <cfRule type="cellIs" dxfId="169" priority="184" stopIfTrue="1" operator="equal">
      <formula>"MUY ALTO"</formula>
    </cfRule>
    <cfRule type="containsText" dxfId="168" priority="185" stopIfTrue="1" operator="containsText" text="ALTO">
      <formula>NOT(ISERROR(SEARCH("ALTO",T42)))</formula>
    </cfRule>
  </conditionalFormatting>
  <conditionalFormatting sqref="T42">
    <cfRule type="containsText" dxfId="167" priority="181" operator="containsText" text="ALTO">
      <formula>NOT(ISERROR(SEARCH("ALTO",T42)))</formula>
    </cfRule>
    <cfRule type="containsText" dxfId="166" priority="182" operator="containsText" text="MEDIO">
      <formula>NOT(ISERROR(SEARCH("MEDIO",T42)))</formula>
    </cfRule>
    <cfRule type="containsText" dxfId="165" priority="183" operator="containsText" text="BAJO">
      <formula>NOT(ISERROR(SEARCH("BAJO",T42)))</formula>
    </cfRule>
  </conditionalFormatting>
  <conditionalFormatting sqref="T29">
    <cfRule type="containsText" dxfId="164" priority="166" operator="containsText" text="NO ACEPTABLE">
      <formula>NOT(ISERROR(SEARCH("NO ACEPTABLE",T29)))</formula>
    </cfRule>
    <cfRule type="containsText" dxfId="163" priority="167" operator="containsText" text="ACEPTABLE CON CONTROL ESPECIFICO">
      <formula>NOT(ISERROR(SEARCH("ACEPTABLE CON CONTROL ESPECIFICO",T29)))</formula>
    </cfRule>
    <cfRule type="containsText" dxfId="162" priority="168" operator="containsText" text="MEJORABLE">
      <formula>NOT(ISERROR(SEARCH("MEJORABLE",T29)))</formula>
    </cfRule>
    <cfRule type="containsText" dxfId="161" priority="169" operator="containsText" text="ACEPTABLE">
      <formula>NOT(ISERROR(SEARCH("ACEPTABLE",T29)))</formula>
    </cfRule>
    <cfRule type="containsText" dxfId="160" priority="175" stopIfTrue="1" operator="containsText" text="MEDIO">
      <formula>NOT(ISERROR(SEARCH("MEDIO",T29)))</formula>
    </cfRule>
    <cfRule type="containsText" dxfId="159" priority="176" stopIfTrue="1" operator="containsText" text="BAJO">
      <formula>NOT(ISERROR(SEARCH("BAJO",T29)))</formula>
    </cfRule>
  </conditionalFormatting>
  <conditionalFormatting sqref="T29">
    <cfRule type="cellIs" dxfId="158" priority="173" stopIfTrue="1" operator="equal">
      <formula>"MUY ALTO"</formula>
    </cfRule>
    <cfRule type="containsText" dxfId="157" priority="174" stopIfTrue="1" operator="containsText" text="ALTO">
      <formula>NOT(ISERROR(SEARCH("ALTO",T29)))</formula>
    </cfRule>
  </conditionalFormatting>
  <conditionalFormatting sqref="T29">
    <cfRule type="containsText" dxfId="156" priority="170" operator="containsText" text="ALTO">
      <formula>NOT(ISERROR(SEARCH("ALTO",T29)))</formula>
    </cfRule>
    <cfRule type="containsText" dxfId="155" priority="171" operator="containsText" text="MEDIO">
      <formula>NOT(ISERROR(SEARCH("MEDIO",T29)))</formula>
    </cfRule>
    <cfRule type="containsText" dxfId="154" priority="172" operator="containsText" text="BAJO">
      <formula>NOT(ISERROR(SEARCH("BAJO",T29)))</formula>
    </cfRule>
  </conditionalFormatting>
  <conditionalFormatting sqref="T36">
    <cfRule type="containsText" dxfId="153" priority="155" operator="containsText" text="NO ACEPTABLE">
      <formula>NOT(ISERROR(SEARCH("NO ACEPTABLE",T36)))</formula>
    </cfRule>
    <cfRule type="containsText" dxfId="152" priority="156" operator="containsText" text="ACEPTABLE CON CONTROL ESPECIFICO">
      <formula>NOT(ISERROR(SEARCH("ACEPTABLE CON CONTROL ESPECIFICO",T36)))</formula>
    </cfRule>
    <cfRule type="containsText" dxfId="151" priority="157" operator="containsText" text="MEJORABLE">
      <formula>NOT(ISERROR(SEARCH("MEJORABLE",T36)))</formula>
    </cfRule>
    <cfRule type="containsText" dxfId="150" priority="158" operator="containsText" text="ACEPTABLE">
      <formula>NOT(ISERROR(SEARCH("ACEPTABLE",T36)))</formula>
    </cfRule>
    <cfRule type="containsText" dxfId="149" priority="164" stopIfTrue="1" operator="containsText" text="MEDIO">
      <formula>NOT(ISERROR(SEARCH("MEDIO",T36)))</formula>
    </cfRule>
    <cfRule type="containsText" dxfId="148" priority="165" stopIfTrue="1" operator="containsText" text="BAJO">
      <formula>NOT(ISERROR(SEARCH("BAJO",T36)))</formula>
    </cfRule>
  </conditionalFormatting>
  <conditionalFormatting sqref="T36">
    <cfRule type="cellIs" dxfId="147" priority="162" stopIfTrue="1" operator="equal">
      <formula>"MUY ALTO"</formula>
    </cfRule>
    <cfRule type="containsText" dxfId="146" priority="163" stopIfTrue="1" operator="containsText" text="ALTO">
      <formula>NOT(ISERROR(SEARCH("ALTO",T36)))</formula>
    </cfRule>
  </conditionalFormatting>
  <conditionalFormatting sqref="T36">
    <cfRule type="containsText" dxfId="145" priority="159" operator="containsText" text="ALTO">
      <formula>NOT(ISERROR(SEARCH("ALTO",T36)))</formula>
    </cfRule>
    <cfRule type="containsText" dxfId="144" priority="160" operator="containsText" text="MEDIO">
      <formula>NOT(ISERROR(SEARCH("MEDIO",T36)))</formula>
    </cfRule>
    <cfRule type="containsText" dxfId="143" priority="161" operator="containsText" text="BAJO">
      <formula>NOT(ISERROR(SEARCH("BAJO",T36)))</formula>
    </cfRule>
  </conditionalFormatting>
  <conditionalFormatting sqref="T37">
    <cfRule type="containsText" dxfId="142" priority="144" operator="containsText" text="NO ACEPTABLE">
      <formula>NOT(ISERROR(SEARCH("NO ACEPTABLE",T37)))</formula>
    </cfRule>
    <cfRule type="containsText" dxfId="141" priority="145" operator="containsText" text="ACEPTABLE CON CONTROL ESPECIFICO">
      <formula>NOT(ISERROR(SEARCH("ACEPTABLE CON CONTROL ESPECIFICO",T37)))</formula>
    </cfRule>
    <cfRule type="containsText" dxfId="140" priority="146" operator="containsText" text="MEJORABLE">
      <formula>NOT(ISERROR(SEARCH("MEJORABLE",T37)))</formula>
    </cfRule>
    <cfRule type="containsText" dxfId="139" priority="147" operator="containsText" text="ACEPTABLE">
      <formula>NOT(ISERROR(SEARCH("ACEPTABLE",T37)))</formula>
    </cfRule>
    <cfRule type="containsText" dxfId="138" priority="153" stopIfTrue="1" operator="containsText" text="MEDIO">
      <formula>NOT(ISERROR(SEARCH("MEDIO",T37)))</formula>
    </cfRule>
    <cfRule type="containsText" dxfId="137" priority="154" stopIfTrue="1" operator="containsText" text="BAJO">
      <formula>NOT(ISERROR(SEARCH("BAJO",T37)))</formula>
    </cfRule>
  </conditionalFormatting>
  <conditionalFormatting sqref="T37">
    <cfRule type="cellIs" dxfId="136" priority="151" stopIfTrue="1" operator="equal">
      <formula>"MUY ALTO"</formula>
    </cfRule>
    <cfRule type="containsText" dxfId="135" priority="152" stopIfTrue="1" operator="containsText" text="ALTO">
      <formula>NOT(ISERROR(SEARCH("ALTO",T37)))</formula>
    </cfRule>
  </conditionalFormatting>
  <conditionalFormatting sqref="T37">
    <cfRule type="containsText" dxfId="134" priority="148" operator="containsText" text="ALTO">
      <formula>NOT(ISERROR(SEARCH("ALTO",T37)))</formula>
    </cfRule>
    <cfRule type="containsText" dxfId="133" priority="149" operator="containsText" text="MEDIO">
      <formula>NOT(ISERROR(SEARCH("MEDIO",T37)))</formula>
    </cfRule>
    <cfRule type="containsText" dxfId="132" priority="150" operator="containsText" text="BAJO">
      <formula>NOT(ISERROR(SEARCH("BAJO",T37)))</formula>
    </cfRule>
  </conditionalFormatting>
  <conditionalFormatting sqref="T43">
    <cfRule type="containsText" dxfId="131" priority="133" operator="containsText" text="NO ACEPTABLE">
      <formula>NOT(ISERROR(SEARCH("NO ACEPTABLE",T43)))</formula>
    </cfRule>
    <cfRule type="containsText" dxfId="130" priority="134" operator="containsText" text="ACEPTABLE CON CONTROL ESPECIFICO">
      <formula>NOT(ISERROR(SEARCH("ACEPTABLE CON CONTROL ESPECIFICO",T43)))</formula>
    </cfRule>
    <cfRule type="containsText" dxfId="129" priority="135" operator="containsText" text="MEJORABLE">
      <formula>NOT(ISERROR(SEARCH("MEJORABLE",T43)))</formula>
    </cfRule>
    <cfRule type="containsText" dxfId="128" priority="136" operator="containsText" text="ACEPTABLE">
      <formula>NOT(ISERROR(SEARCH("ACEPTABLE",T43)))</formula>
    </cfRule>
    <cfRule type="containsText" dxfId="127" priority="142" stopIfTrue="1" operator="containsText" text="MEDIO">
      <formula>NOT(ISERROR(SEARCH("MEDIO",T43)))</formula>
    </cfRule>
    <cfRule type="containsText" dxfId="126" priority="143" stopIfTrue="1" operator="containsText" text="BAJO">
      <formula>NOT(ISERROR(SEARCH("BAJO",T43)))</formula>
    </cfRule>
  </conditionalFormatting>
  <conditionalFormatting sqref="T43">
    <cfRule type="cellIs" dxfId="125" priority="140" stopIfTrue="1" operator="equal">
      <formula>"MUY ALTO"</formula>
    </cfRule>
    <cfRule type="containsText" dxfId="124" priority="141" stopIfTrue="1" operator="containsText" text="ALTO">
      <formula>NOT(ISERROR(SEARCH("ALTO",T43)))</formula>
    </cfRule>
  </conditionalFormatting>
  <conditionalFormatting sqref="T43">
    <cfRule type="containsText" dxfId="123" priority="137" operator="containsText" text="ALTO">
      <formula>NOT(ISERROR(SEARCH("ALTO",T43)))</formula>
    </cfRule>
    <cfRule type="containsText" dxfId="122" priority="138" operator="containsText" text="MEDIO">
      <formula>NOT(ISERROR(SEARCH("MEDIO",T43)))</formula>
    </cfRule>
    <cfRule type="containsText" dxfId="121" priority="139" operator="containsText" text="BAJO">
      <formula>NOT(ISERROR(SEARCH("BAJO",T43)))</formula>
    </cfRule>
  </conditionalFormatting>
  <conditionalFormatting sqref="T23">
    <cfRule type="containsText" dxfId="120" priority="122" operator="containsText" text="NO ACEPTABLE">
      <formula>NOT(ISERROR(SEARCH("NO ACEPTABLE",T23)))</formula>
    </cfRule>
    <cfRule type="containsText" dxfId="119" priority="123" operator="containsText" text="ACEPTABLE CON CONTROL ESPECIFICO">
      <formula>NOT(ISERROR(SEARCH("ACEPTABLE CON CONTROL ESPECIFICO",T23)))</formula>
    </cfRule>
    <cfRule type="containsText" dxfId="118" priority="124" operator="containsText" text="MEJORABLE">
      <formula>NOT(ISERROR(SEARCH("MEJORABLE",T23)))</formula>
    </cfRule>
    <cfRule type="containsText" dxfId="117" priority="125" operator="containsText" text="ACEPTABLE">
      <formula>NOT(ISERROR(SEARCH("ACEPTABLE",T23)))</formula>
    </cfRule>
    <cfRule type="containsText" dxfId="116" priority="131" stopIfTrue="1" operator="containsText" text="MEDIO">
      <formula>NOT(ISERROR(SEARCH("MEDIO",T23)))</formula>
    </cfRule>
    <cfRule type="containsText" dxfId="115" priority="132" stopIfTrue="1" operator="containsText" text="BAJO">
      <formula>NOT(ISERROR(SEARCH("BAJO",T23)))</formula>
    </cfRule>
  </conditionalFormatting>
  <conditionalFormatting sqref="T23">
    <cfRule type="cellIs" dxfId="114" priority="129" stopIfTrue="1" operator="equal">
      <formula>"MUY ALTO"</formula>
    </cfRule>
    <cfRule type="containsText" dxfId="113" priority="130" stopIfTrue="1" operator="containsText" text="ALTO">
      <formula>NOT(ISERROR(SEARCH("ALTO",T23)))</formula>
    </cfRule>
  </conditionalFormatting>
  <conditionalFormatting sqref="T23">
    <cfRule type="containsText" dxfId="112" priority="126" operator="containsText" text="ALTO">
      <formula>NOT(ISERROR(SEARCH("ALTO",T23)))</formula>
    </cfRule>
    <cfRule type="containsText" dxfId="111" priority="127" operator="containsText" text="MEDIO">
      <formula>NOT(ISERROR(SEARCH("MEDIO",T23)))</formula>
    </cfRule>
    <cfRule type="containsText" dxfId="110" priority="128" operator="containsText" text="BAJO">
      <formula>NOT(ISERROR(SEARCH("BAJO",T23)))</formula>
    </cfRule>
  </conditionalFormatting>
  <conditionalFormatting sqref="T33">
    <cfRule type="containsText" dxfId="109" priority="111" operator="containsText" text="NO ACEPTABLE">
      <formula>NOT(ISERROR(SEARCH("NO ACEPTABLE",T33)))</formula>
    </cfRule>
    <cfRule type="containsText" dxfId="108" priority="112" operator="containsText" text="ACEPTABLE CON CONTROL ESPECIFICO">
      <formula>NOT(ISERROR(SEARCH("ACEPTABLE CON CONTROL ESPECIFICO",T33)))</formula>
    </cfRule>
    <cfRule type="containsText" dxfId="107" priority="113" operator="containsText" text="MEJORABLE">
      <formula>NOT(ISERROR(SEARCH("MEJORABLE",T33)))</formula>
    </cfRule>
    <cfRule type="containsText" dxfId="106" priority="114" operator="containsText" text="ACEPTABLE">
      <formula>NOT(ISERROR(SEARCH("ACEPTABLE",T33)))</formula>
    </cfRule>
    <cfRule type="containsText" dxfId="105" priority="120" stopIfTrue="1" operator="containsText" text="MEDIO">
      <formula>NOT(ISERROR(SEARCH("MEDIO",T33)))</formula>
    </cfRule>
    <cfRule type="containsText" dxfId="104" priority="121" stopIfTrue="1" operator="containsText" text="BAJO">
      <formula>NOT(ISERROR(SEARCH("BAJO",T33)))</formula>
    </cfRule>
  </conditionalFormatting>
  <conditionalFormatting sqref="T33">
    <cfRule type="cellIs" dxfId="103" priority="118" stopIfTrue="1" operator="equal">
      <formula>"MUY ALTO"</formula>
    </cfRule>
    <cfRule type="containsText" dxfId="102" priority="119" stopIfTrue="1" operator="containsText" text="ALTO">
      <formula>NOT(ISERROR(SEARCH("ALTO",T33)))</formula>
    </cfRule>
  </conditionalFormatting>
  <conditionalFormatting sqref="T33">
    <cfRule type="containsText" dxfId="101" priority="115" operator="containsText" text="ALTO">
      <formula>NOT(ISERROR(SEARCH("ALTO",T33)))</formula>
    </cfRule>
    <cfRule type="containsText" dxfId="100" priority="116" operator="containsText" text="MEDIO">
      <formula>NOT(ISERROR(SEARCH("MEDIO",T33)))</formula>
    </cfRule>
    <cfRule type="containsText" dxfId="99" priority="117" operator="containsText" text="BAJO">
      <formula>NOT(ISERROR(SEARCH("BAJO",T33)))</formula>
    </cfRule>
  </conditionalFormatting>
  <conditionalFormatting sqref="T39">
    <cfRule type="containsText" dxfId="98" priority="100" operator="containsText" text="NO ACEPTABLE">
      <formula>NOT(ISERROR(SEARCH("NO ACEPTABLE",T39)))</formula>
    </cfRule>
    <cfRule type="containsText" dxfId="97" priority="101" operator="containsText" text="ACEPTABLE CON CONTROL ESPECIFICO">
      <formula>NOT(ISERROR(SEARCH("ACEPTABLE CON CONTROL ESPECIFICO",T39)))</formula>
    </cfRule>
    <cfRule type="containsText" dxfId="96" priority="102" operator="containsText" text="MEJORABLE">
      <formula>NOT(ISERROR(SEARCH("MEJORABLE",T39)))</formula>
    </cfRule>
    <cfRule type="containsText" dxfId="95" priority="103" operator="containsText" text="ACEPTABLE">
      <formula>NOT(ISERROR(SEARCH("ACEPTABLE",T39)))</formula>
    </cfRule>
    <cfRule type="containsText" dxfId="94" priority="109" stopIfTrue="1" operator="containsText" text="MEDIO">
      <formula>NOT(ISERROR(SEARCH("MEDIO",T39)))</formula>
    </cfRule>
    <cfRule type="containsText" dxfId="93" priority="110" stopIfTrue="1" operator="containsText" text="BAJO">
      <formula>NOT(ISERROR(SEARCH("BAJO",T39)))</formula>
    </cfRule>
  </conditionalFormatting>
  <conditionalFormatting sqref="T39">
    <cfRule type="cellIs" dxfId="92" priority="107" stopIfTrue="1" operator="equal">
      <formula>"MUY ALTO"</formula>
    </cfRule>
    <cfRule type="containsText" dxfId="91" priority="108" stopIfTrue="1" operator="containsText" text="ALTO">
      <formula>NOT(ISERROR(SEARCH("ALTO",T39)))</formula>
    </cfRule>
  </conditionalFormatting>
  <conditionalFormatting sqref="T39">
    <cfRule type="containsText" dxfId="90" priority="104" operator="containsText" text="ALTO">
      <formula>NOT(ISERROR(SEARCH("ALTO",T39)))</formula>
    </cfRule>
    <cfRule type="containsText" dxfId="89" priority="105" operator="containsText" text="MEDIO">
      <formula>NOT(ISERROR(SEARCH("MEDIO",T39)))</formula>
    </cfRule>
    <cfRule type="containsText" dxfId="88" priority="106" operator="containsText" text="BAJO">
      <formula>NOT(ISERROR(SEARCH("BAJO",T39)))</formula>
    </cfRule>
  </conditionalFormatting>
  <conditionalFormatting sqref="T34">
    <cfRule type="containsText" dxfId="87" priority="89" operator="containsText" text="NO ACEPTABLE">
      <formula>NOT(ISERROR(SEARCH("NO ACEPTABLE",T34)))</formula>
    </cfRule>
    <cfRule type="containsText" dxfId="86" priority="90" operator="containsText" text="ACEPTABLE CON CONTROL ESPECIFICO">
      <formula>NOT(ISERROR(SEARCH("ACEPTABLE CON CONTROL ESPECIFICO",T34)))</formula>
    </cfRule>
    <cfRule type="containsText" dxfId="85" priority="91" operator="containsText" text="MEJORABLE">
      <formula>NOT(ISERROR(SEARCH("MEJORABLE",T34)))</formula>
    </cfRule>
    <cfRule type="containsText" dxfId="84" priority="92" operator="containsText" text="ACEPTABLE">
      <formula>NOT(ISERROR(SEARCH("ACEPTABLE",T34)))</formula>
    </cfRule>
    <cfRule type="containsText" dxfId="83" priority="98" stopIfTrue="1" operator="containsText" text="MEDIO">
      <formula>NOT(ISERROR(SEARCH("MEDIO",T34)))</formula>
    </cfRule>
    <cfRule type="containsText" dxfId="82" priority="99" stopIfTrue="1" operator="containsText" text="BAJO">
      <formula>NOT(ISERROR(SEARCH("BAJO",T34)))</formula>
    </cfRule>
  </conditionalFormatting>
  <conditionalFormatting sqref="T34">
    <cfRule type="cellIs" dxfId="81" priority="96" stopIfTrue="1" operator="equal">
      <formula>"MUY ALTO"</formula>
    </cfRule>
    <cfRule type="containsText" dxfId="80" priority="97" stopIfTrue="1" operator="containsText" text="ALTO">
      <formula>NOT(ISERROR(SEARCH("ALTO",T34)))</formula>
    </cfRule>
  </conditionalFormatting>
  <conditionalFormatting sqref="T34">
    <cfRule type="containsText" dxfId="79" priority="93" operator="containsText" text="ALTO">
      <formula>NOT(ISERROR(SEARCH("ALTO",T34)))</formula>
    </cfRule>
    <cfRule type="containsText" dxfId="78" priority="94" operator="containsText" text="MEDIO">
      <formula>NOT(ISERROR(SEARCH("MEDIO",T34)))</formula>
    </cfRule>
    <cfRule type="containsText" dxfId="77" priority="95" operator="containsText" text="BAJO">
      <formula>NOT(ISERROR(SEARCH("BAJO",T34)))</formula>
    </cfRule>
  </conditionalFormatting>
  <conditionalFormatting sqref="T40">
    <cfRule type="containsText" dxfId="76" priority="78" operator="containsText" text="NO ACEPTABLE">
      <formula>NOT(ISERROR(SEARCH("NO ACEPTABLE",T40)))</formula>
    </cfRule>
    <cfRule type="containsText" dxfId="75" priority="79" operator="containsText" text="ACEPTABLE CON CONTROL ESPECIFICO">
      <formula>NOT(ISERROR(SEARCH("ACEPTABLE CON CONTROL ESPECIFICO",T40)))</formula>
    </cfRule>
    <cfRule type="containsText" dxfId="74" priority="80" operator="containsText" text="MEJORABLE">
      <formula>NOT(ISERROR(SEARCH("MEJORABLE",T40)))</formula>
    </cfRule>
    <cfRule type="containsText" dxfId="73" priority="81" operator="containsText" text="ACEPTABLE">
      <formula>NOT(ISERROR(SEARCH("ACEPTABLE",T40)))</formula>
    </cfRule>
    <cfRule type="containsText" dxfId="72" priority="87" stopIfTrue="1" operator="containsText" text="MEDIO">
      <formula>NOT(ISERROR(SEARCH("MEDIO",T40)))</formula>
    </cfRule>
    <cfRule type="containsText" dxfId="71" priority="88" stopIfTrue="1" operator="containsText" text="BAJO">
      <formula>NOT(ISERROR(SEARCH("BAJO",T40)))</formula>
    </cfRule>
  </conditionalFormatting>
  <conditionalFormatting sqref="T40">
    <cfRule type="cellIs" dxfId="70" priority="85" stopIfTrue="1" operator="equal">
      <formula>"MUY ALTO"</formula>
    </cfRule>
    <cfRule type="containsText" dxfId="69" priority="86" stopIfTrue="1" operator="containsText" text="ALTO">
      <formula>NOT(ISERROR(SEARCH("ALTO",T40)))</formula>
    </cfRule>
  </conditionalFormatting>
  <conditionalFormatting sqref="T40">
    <cfRule type="containsText" dxfId="68" priority="82" operator="containsText" text="ALTO">
      <formula>NOT(ISERROR(SEARCH("ALTO",T40)))</formula>
    </cfRule>
    <cfRule type="containsText" dxfId="67" priority="83" operator="containsText" text="MEDIO">
      <formula>NOT(ISERROR(SEARCH("MEDIO",T40)))</formula>
    </cfRule>
    <cfRule type="containsText" dxfId="66" priority="84" operator="containsText" text="BAJO">
      <formula>NOT(ISERROR(SEARCH("BAJO",T40)))</formula>
    </cfRule>
  </conditionalFormatting>
  <conditionalFormatting sqref="T41">
    <cfRule type="containsText" dxfId="65" priority="67" operator="containsText" text="NO ACEPTABLE">
      <formula>NOT(ISERROR(SEARCH("NO ACEPTABLE",T41)))</formula>
    </cfRule>
    <cfRule type="containsText" dxfId="64" priority="68" operator="containsText" text="ACEPTABLE CON CONTROL ESPECIFICO">
      <formula>NOT(ISERROR(SEARCH("ACEPTABLE CON CONTROL ESPECIFICO",T41)))</formula>
    </cfRule>
    <cfRule type="containsText" dxfId="63" priority="69" operator="containsText" text="MEJORABLE">
      <formula>NOT(ISERROR(SEARCH("MEJORABLE",T41)))</formula>
    </cfRule>
    <cfRule type="containsText" dxfId="62" priority="70" operator="containsText" text="ACEPTABLE">
      <formula>NOT(ISERROR(SEARCH("ACEPTABLE",T41)))</formula>
    </cfRule>
    <cfRule type="containsText" dxfId="61" priority="76" stopIfTrue="1" operator="containsText" text="MEDIO">
      <formula>NOT(ISERROR(SEARCH("MEDIO",T41)))</formula>
    </cfRule>
    <cfRule type="containsText" dxfId="60" priority="77" stopIfTrue="1" operator="containsText" text="BAJO">
      <formula>NOT(ISERROR(SEARCH("BAJO",T41)))</formula>
    </cfRule>
  </conditionalFormatting>
  <conditionalFormatting sqref="T41">
    <cfRule type="cellIs" dxfId="59" priority="74" stopIfTrue="1" operator="equal">
      <formula>"MUY ALTO"</formula>
    </cfRule>
    <cfRule type="containsText" dxfId="58" priority="75" stopIfTrue="1" operator="containsText" text="ALTO">
      <formula>NOT(ISERROR(SEARCH("ALTO",T41)))</formula>
    </cfRule>
  </conditionalFormatting>
  <conditionalFormatting sqref="T41">
    <cfRule type="containsText" dxfId="57" priority="71" operator="containsText" text="ALTO">
      <formula>NOT(ISERROR(SEARCH("ALTO",T41)))</formula>
    </cfRule>
    <cfRule type="containsText" dxfId="56" priority="72" operator="containsText" text="MEDIO">
      <formula>NOT(ISERROR(SEARCH("MEDIO",T41)))</formula>
    </cfRule>
    <cfRule type="containsText" dxfId="55" priority="73" operator="containsText" text="BAJO">
      <formula>NOT(ISERROR(SEARCH("BAJO",T41)))</formula>
    </cfRule>
  </conditionalFormatting>
  <conditionalFormatting sqref="T47">
    <cfRule type="containsText" dxfId="54" priority="56" operator="containsText" text="NO ACEPTABLE">
      <formula>NOT(ISERROR(SEARCH("NO ACEPTABLE",T47)))</formula>
    </cfRule>
    <cfRule type="containsText" dxfId="53" priority="57" operator="containsText" text="ACEPTABLE CON CONTROL ESPECIFICO">
      <formula>NOT(ISERROR(SEARCH("ACEPTABLE CON CONTROL ESPECIFICO",T47)))</formula>
    </cfRule>
    <cfRule type="containsText" dxfId="52" priority="58" operator="containsText" text="MEJORABLE">
      <formula>NOT(ISERROR(SEARCH("MEJORABLE",T47)))</formula>
    </cfRule>
    <cfRule type="containsText" dxfId="51" priority="59" operator="containsText" text="ACEPTABLE">
      <formula>NOT(ISERROR(SEARCH("ACEPTABLE",T47)))</formula>
    </cfRule>
    <cfRule type="containsText" dxfId="50" priority="65" stopIfTrue="1" operator="containsText" text="MEDIO">
      <formula>NOT(ISERROR(SEARCH("MEDIO",T47)))</formula>
    </cfRule>
    <cfRule type="containsText" dxfId="49" priority="66" stopIfTrue="1" operator="containsText" text="BAJO">
      <formula>NOT(ISERROR(SEARCH("BAJO",T47)))</formula>
    </cfRule>
  </conditionalFormatting>
  <conditionalFormatting sqref="T47">
    <cfRule type="cellIs" dxfId="48" priority="63" stopIfTrue="1" operator="equal">
      <formula>"MUY ALTO"</formula>
    </cfRule>
    <cfRule type="containsText" dxfId="47" priority="64" stopIfTrue="1" operator="containsText" text="ALTO">
      <formula>NOT(ISERROR(SEARCH("ALTO",T47)))</formula>
    </cfRule>
  </conditionalFormatting>
  <conditionalFormatting sqref="T47">
    <cfRule type="containsText" dxfId="46" priority="60" operator="containsText" text="ALTO">
      <formula>NOT(ISERROR(SEARCH("ALTO",T47)))</formula>
    </cfRule>
    <cfRule type="containsText" dxfId="45" priority="61" operator="containsText" text="MEDIO">
      <formula>NOT(ISERROR(SEARCH("MEDIO",T47)))</formula>
    </cfRule>
    <cfRule type="containsText" dxfId="44" priority="62" operator="containsText" text="BAJO">
      <formula>NOT(ISERROR(SEARCH("BAJO",T47)))</formula>
    </cfRule>
  </conditionalFormatting>
  <conditionalFormatting sqref="T27">
    <cfRule type="containsText" dxfId="43" priority="45" operator="containsText" text="NO ACEPTABLE">
      <formula>NOT(ISERROR(SEARCH("NO ACEPTABLE",T27)))</formula>
    </cfRule>
    <cfRule type="containsText" dxfId="42" priority="46" operator="containsText" text="ACEPTABLE CON CONTROL ESPECIFICO">
      <formula>NOT(ISERROR(SEARCH("ACEPTABLE CON CONTROL ESPECIFICO",T27)))</formula>
    </cfRule>
    <cfRule type="containsText" dxfId="41" priority="47" operator="containsText" text="MEJORABLE">
      <formula>NOT(ISERROR(SEARCH("MEJORABLE",T27)))</formula>
    </cfRule>
    <cfRule type="containsText" dxfId="40" priority="48" operator="containsText" text="ACEPTABLE">
      <formula>NOT(ISERROR(SEARCH("ACEPTABLE",T27)))</formula>
    </cfRule>
    <cfRule type="containsText" dxfId="39" priority="54" stopIfTrue="1" operator="containsText" text="MEDIO">
      <formula>NOT(ISERROR(SEARCH("MEDIO",T27)))</formula>
    </cfRule>
    <cfRule type="containsText" dxfId="38" priority="55" stopIfTrue="1" operator="containsText" text="BAJO">
      <formula>NOT(ISERROR(SEARCH("BAJO",T27)))</formula>
    </cfRule>
  </conditionalFormatting>
  <conditionalFormatting sqref="T27">
    <cfRule type="cellIs" dxfId="37" priority="52" stopIfTrue="1" operator="equal">
      <formula>"MUY ALTO"</formula>
    </cfRule>
    <cfRule type="containsText" dxfId="36" priority="53" stopIfTrue="1" operator="containsText" text="ALTO">
      <formula>NOT(ISERROR(SEARCH("ALTO",T27)))</formula>
    </cfRule>
  </conditionalFormatting>
  <conditionalFormatting sqref="T27">
    <cfRule type="containsText" dxfId="35" priority="49" operator="containsText" text="ALTO">
      <formula>NOT(ISERROR(SEARCH("ALTO",T27)))</formula>
    </cfRule>
    <cfRule type="containsText" dxfId="34" priority="50" operator="containsText" text="MEDIO">
      <formula>NOT(ISERROR(SEARCH("MEDIO",T27)))</formula>
    </cfRule>
    <cfRule type="containsText" dxfId="33" priority="51" operator="containsText" text="BAJO">
      <formula>NOT(ISERROR(SEARCH("BAJO",T27)))</formula>
    </cfRule>
  </conditionalFormatting>
  <conditionalFormatting sqref="T48">
    <cfRule type="containsText" dxfId="32" priority="34" operator="containsText" text="NO ACEPTABLE">
      <formula>NOT(ISERROR(SEARCH("NO ACEPTABLE",T48)))</formula>
    </cfRule>
    <cfRule type="containsText" dxfId="31" priority="35" operator="containsText" text="ACEPTABLE CON CONTROL ESPECIFICO">
      <formula>NOT(ISERROR(SEARCH("ACEPTABLE CON CONTROL ESPECIFICO",T48)))</formula>
    </cfRule>
    <cfRule type="containsText" dxfId="30" priority="36" operator="containsText" text="MEJORABLE">
      <formula>NOT(ISERROR(SEARCH("MEJORABLE",T48)))</formula>
    </cfRule>
    <cfRule type="containsText" dxfId="29" priority="37" operator="containsText" text="ACEPTABLE">
      <formula>NOT(ISERROR(SEARCH("ACEPTABLE",T48)))</formula>
    </cfRule>
    <cfRule type="containsText" dxfId="28" priority="43" stopIfTrue="1" operator="containsText" text="MEDIO">
      <formula>NOT(ISERROR(SEARCH("MEDIO",T48)))</formula>
    </cfRule>
    <cfRule type="containsText" dxfId="27" priority="44" stopIfTrue="1" operator="containsText" text="BAJO">
      <formula>NOT(ISERROR(SEARCH("BAJO",T48)))</formula>
    </cfRule>
  </conditionalFormatting>
  <conditionalFormatting sqref="T48">
    <cfRule type="cellIs" dxfId="26" priority="41" stopIfTrue="1" operator="equal">
      <formula>"MUY ALTO"</formula>
    </cfRule>
    <cfRule type="containsText" dxfId="25" priority="42" stopIfTrue="1" operator="containsText" text="ALTO">
      <formula>NOT(ISERROR(SEARCH("ALTO",T48)))</formula>
    </cfRule>
  </conditionalFormatting>
  <conditionalFormatting sqref="T48">
    <cfRule type="containsText" dxfId="24" priority="38" operator="containsText" text="ALTO">
      <formula>NOT(ISERROR(SEARCH("ALTO",T48)))</formula>
    </cfRule>
    <cfRule type="containsText" dxfId="23" priority="39" operator="containsText" text="MEDIO">
      <formula>NOT(ISERROR(SEARCH("MEDIO",T48)))</formula>
    </cfRule>
    <cfRule type="containsText" dxfId="22" priority="40" operator="containsText" text="BAJO">
      <formula>NOT(ISERROR(SEARCH("BAJO",T48)))</formula>
    </cfRule>
  </conditionalFormatting>
  <conditionalFormatting sqref="T45">
    <cfRule type="containsText" dxfId="21" priority="23" operator="containsText" text="NO ACEPTABLE">
      <formula>NOT(ISERROR(SEARCH("NO ACEPTABLE",T45)))</formula>
    </cfRule>
    <cfRule type="containsText" dxfId="20" priority="24" operator="containsText" text="ACEPTABLE CON CONTROL ESPECIFICO">
      <formula>NOT(ISERROR(SEARCH("ACEPTABLE CON CONTROL ESPECIFICO",T45)))</formula>
    </cfRule>
    <cfRule type="containsText" dxfId="19" priority="25" operator="containsText" text="MEJORABLE">
      <formula>NOT(ISERROR(SEARCH("MEJORABLE",T45)))</formula>
    </cfRule>
    <cfRule type="containsText" dxfId="18" priority="26" operator="containsText" text="ACEPTABLE">
      <formula>NOT(ISERROR(SEARCH("ACEPTABLE",T45)))</formula>
    </cfRule>
    <cfRule type="containsText" dxfId="17" priority="32" stopIfTrue="1" operator="containsText" text="MEDIO">
      <formula>NOT(ISERROR(SEARCH("MEDIO",T45)))</formula>
    </cfRule>
    <cfRule type="containsText" dxfId="16" priority="33" stopIfTrue="1" operator="containsText" text="BAJO">
      <formula>NOT(ISERROR(SEARCH("BAJO",T45)))</formula>
    </cfRule>
  </conditionalFormatting>
  <conditionalFormatting sqref="T45">
    <cfRule type="cellIs" dxfId="15" priority="30" stopIfTrue="1" operator="equal">
      <formula>"MUY ALTO"</formula>
    </cfRule>
    <cfRule type="containsText" dxfId="14" priority="31" stopIfTrue="1" operator="containsText" text="ALTO">
      <formula>NOT(ISERROR(SEARCH("ALTO",T45)))</formula>
    </cfRule>
  </conditionalFormatting>
  <conditionalFormatting sqref="T45">
    <cfRule type="containsText" dxfId="13" priority="27" operator="containsText" text="ALTO">
      <formula>NOT(ISERROR(SEARCH("ALTO",T45)))</formula>
    </cfRule>
    <cfRule type="containsText" dxfId="12" priority="28" operator="containsText" text="MEDIO">
      <formula>NOT(ISERROR(SEARCH("MEDIO",T45)))</formula>
    </cfRule>
    <cfRule type="containsText" dxfId="11" priority="29" operator="containsText" text="BAJO">
      <formula>NOT(ISERROR(SEARCH("BAJO",T45)))</formula>
    </cfRule>
  </conditionalFormatting>
  <conditionalFormatting sqref="T50">
    <cfRule type="containsText" dxfId="10" priority="12" operator="containsText" text="NO ACEPTABLE">
      <formula>NOT(ISERROR(SEARCH("NO ACEPTABLE",T50)))</formula>
    </cfRule>
    <cfRule type="containsText" dxfId="9" priority="13" operator="containsText" text="ACEPTABLE CON CONTROL ESPECIFICO">
      <formula>NOT(ISERROR(SEARCH("ACEPTABLE CON CONTROL ESPECIFICO",T50)))</formula>
    </cfRule>
    <cfRule type="containsText" dxfId="8" priority="14" operator="containsText" text="MEJORABLE">
      <formula>NOT(ISERROR(SEARCH("MEJORABLE",T50)))</formula>
    </cfRule>
    <cfRule type="containsText" dxfId="7" priority="15" operator="containsText" text="ACEPTABLE">
      <formula>NOT(ISERROR(SEARCH("ACEPTABLE",T50)))</formula>
    </cfRule>
    <cfRule type="containsText" dxfId="6" priority="21" stopIfTrue="1" operator="containsText" text="MEDIO">
      <formula>NOT(ISERROR(SEARCH("MEDIO",T50)))</formula>
    </cfRule>
    <cfRule type="containsText" dxfId="5" priority="22" stopIfTrue="1" operator="containsText" text="BAJO">
      <formula>NOT(ISERROR(SEARCH("BAJO",T50)))</formula>
    </cfRule>
  </conditionalFormatting>
  <conditionalFormatting sqref="T50">
    <cfRule type="cellIs" dxfId="4" priority="19" stopIfTrue="1" operator="equal">
      <formula>"MUY ALTO"</formula>
    </cfRule>
    <cfRule type="containsText" dxfId="3" priority="20" stopIfTrue="1" operator="containsText" text="ALTO">
      <formula>NOT(ISERROR(SEARCH("ALTO",T50)))</formula>
    </cfRule>
  </conditionalFormatting>
  <conditionalFormatting sqref="T50">
    <cfRule type="containsText" dxfId="2" priority="16" operator="containsText" text="ALTO">
      <formula>NOT(ISERROR(SEARCH("ALTO",T50)))</formula>
    </cfRule>
    <cfRule type="containsText" dxfId="1" priority="17" operator="containsText" text="MEDIO">
      <formula>NOT(ISERROR(SEARCH("MEDIO",T50)))</formula>
    </cfRule>
    <cfRule type="containsText" dxfId="0" priority="18" operator="containsText" text="BAJO">
      <formula>NOT(ISERROR(SEARCH("BAJO",T50)))</formula>
    </cfRule>
  </conditionalFormatting>
  <pageMargins left="0.70866141732283472" right="0.70866141732283472" top="0.74803149606299213" bottom="0.74803149606299213" header="0.31496062992125984" footer="0.31496062992125984"/>
  <pageSetup scale="94" orientation="landscape" r:id="rId1"/>
  <headerFooter>
    <oddHeader>&amp;L&amp;G&amp;R&amp;"Arial,Negrita"&amp;14MATRIZ DE IDENTIFICACION DE PELIGROS
VALORACION Y EVALUACION DE RIESGOS&amp;"-,Normal"&amp;11
&amp;"Arial,Normal"&amp;10CT-HSEQ-FM31-V02
15/08/2020</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11</vt:i4>
      </vt:variant>
    </vt:vector>
  </HeadingPairs>
  <TitlesOfParts>
    <vt:vector size="18" baseType="lpstr">
      <vt:lpstr>Oficina</vt:lpstr>
      <vt:lpstr>Transporte Especial</vt:lpstr>
      <vt:lpstr>Oficina </vt:lpstr>
      <vt:lpstr>Transporte Especial </vt:lpstr>
      <vt:lpstr>Oficina 2021-2022</vt:lpstr>
      <vt:lpstr>Transporte Especial 2021-2022</vt:lpstr>
      <vt:lpstr>Seguridad Vial 2022-2023</vt:lpstr>
      <vt:lpstr>Oficina!Área_de_impresión</vt:lpstr>
      <vt:lpstr>'Oficina '!Área_de_impresión</vt:lpstr>
      <vt:lpstr>'Oficina 2021-2022'!Área_de_impresión</vt:lpstr>
      <vt:lpstr>'Seguridad Vial 2022-2023'!Área_de_impresión</vt:lpstr>
      <vt:lpstr>'Transporte Especial'!Área_de_impresión</vt:lpstr>
      <vt:lpstr>'Transporte Especial '!Área_de_impresión</vt:lpstr>
      <vt:lpstr>'Transporte Especial 2021-2022'!Área_de_impresión</vt:lpstr>
      <vt:lpstr>'Seguridad Vial 2022-2023'!Títulos_a_imprimir</vt:lpstr>
      <vt:lpstr>'Transporte Especial'!Títulos_a_imprimir</vt:lpstr>
      <vt:lpstr>'Transporte Especial '!Títulos_a_imprimir</vt:lpstr>
      <vt:lpstr>'Transporte Especial 2021-2022'!Títulos_a_imprimir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Aura Castañeda</dc:creator>
  <cp:lastModifiedBy>COORD SGI</cp:lastModifiedBy>
  <cp:lastPrinted>2023-08-22T15:40:28Z</cp:lastPrinted>
  <dcterms:created xsi:type="dcterms:W3CDTF">2018-07-16T20:50:31Z</dcterms:created>
  <dcterms:modified xsi:type="dcterms:W3CDTF">2023-08-22T15:40:54Z</dcterms:modified>
</cp:coreProperties>
</file>