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pas\Escritorio\DOC SOFIA\HSEQ\"/>
    </mc:Choice>
  </mc:AlternateContent>
  <xr:revisionPtr revIDLastSave="0" documentId="8_{C83BA832-0D0B-4498-9F0D-58E4C6817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Trabajo Anual" sheetId="16" r:id="rId1"/>
    <sheet name="Porcentaje de Avance" sheetId="17" r:id="rId2"/>
    <sheet name="Informe Gestión" sheetId="18" state="hidden" r:id="rId3"/>
  </sheets>
  <definedNames>
    <definedName name="_xlnm._FilterDatabase" localSheetId="0" hidden="1">'Plan Trabajo Anual'!$A$1:$AG$53</definedName>
    <definedName name="_xlnm.Print_Area" localSheetId="1">'Porcentaje de Avance'!$A$1:$J$54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"$#REF!.$A$1:$Z$56"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_1">#REF!</definedName>
    <definedName name="Excel_BuiltIn_Print_Area_4_1_1">#REF!</definedName>
    <definedName name="Excel_BuiltIn_Print_Area_4_1_1_1">"$#REF!.$A$1:$Z$37"</definedName>
    <definedName name="Excel_BuiltIn_Print_Area_5">"$#REF!.$A$1:$AJ$52"</definedName>
    <definedName name="Excel_BuiltIn_Print_Area_5_1">"$#REF!.$A$1:$Z$52"</definedName>
    <definedName name="Excel_BuiltIn_Print_Area_5_1_1">"$#REF!.$A$1:$Z$53"</definedName>
    <definedName name="Excel_BuiltIn_Print_Area_6_1">"$#REF!.$A$1:$Z$49"</definedName>
    <definedName name="Excel_BuiltIn_Print_Area_6_1_1">"$#REF!.$A$1:$Z$38"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6" l="1"/>
  <c r="AD14" i="16" l="1"/>
  <c r="AC14" i="16"/>
  <c r="AD11" i="16"/>
  <c r="AE11" i="16"/>
  <c r="AD29" i="16"/>
  <c r="AD28" i="16"/>
  <c r="AD18" i="16"/>
  <c r="AD16" i="16"/>
  <c r="AD15" i="16"/>
  <c r="AC15" i="16"/>
  <c r="AD12" i="16"/>
  <c r="AD13" i="16"/>
  <c r="AD17" i="16"/>
  <c r="AD19" i="16"/>
  <c r="AD20" i="16"/>
  <c r="AD21" i="16"/>
  <c r="AD22" i="16"/>
  <c r="AD23" i="16"/>
  <c r="AD24" i="16"/>
  <c r="AD30" i="16"/>
  <c r="AD31" i="16"/>
  <c r="AD32" i="16"/>
  <c r="AD33" i="16"/>
  <c r="AD34" i="16"/>
  <c r="AD35" i="16"/>
  <c r="AD36" i="16"/>
  <c r="AD37" i="16"/>
  <c r="AD38" i="16"/>
  <c r="AD39" i="16"/>
  <c r="AD40" i="16"/>
  <c r="AD41" i="16"/>
  <c r="AD42" i="16"/>
  <c r="AD43" i="16"/>
  <c r="AD44" i="16"/>
  <c r="AD45" i="16"/>
  <c r="AD46" i="16"/>
  <c r="AD47" i="16"/>
  <c r="AD48" i="16"/>
  <c r="AC13" i="16"/>
  <c r="AD10" i="16"/>
  <c r="AC16" i="16"/>
  <c r="AC17" i="16"/>
  <c r="AC28" i="16"/>
  <c r="AC25" i="16"/>
  <c r="AE14" i="16" l="1"/>
  <c r="F45" i="17"/>
  <c r="F44" i="17"/>
  <c r="D45" i="17"/>
  <c r="D44" i="17"/>
  <c r="B45" i="17"/>
  <c r="H45" i="17" s="1"/>
  <c r="B44" i="17"/>
  <c r="F38" i="17"/>
  <c r="F37" i="17"/>
  <c r="D38" i="17"/>
  <c r="D37" i="17"/>
  <c r="B38" i="17"/>
  <c r="B37" i="17"/>
  <c r="H37" i="17" s="1"/>
  <c r="B30" i="17"/>
  <c r="D30" i="17"/>
  <c r="F30" i="17"/>
  <c r="F31" i="17"/>
  <c r="E27" i="17" s="1"/>
  <c r="D31" i="17"/>
  <c r="B31" i="17"/>
  <c r="F24" i="17"/>
  <c r="D24" i="17"/>
  <c r="B24" i="17"/>
  <c r="F23" i="17"/>
  <c r="D23" i="17"/>
  <c r="B23" i="17"/>
  <c r="J49" i="16"/>
  <c r="M49" i="16"/>
  <c r="P49" i="16"/>
  <c r="S49" i="16"/>
  <c r="V49" i="16"/>
  <c r="Y49" i="16"/>
  <c r="G49" i="16"/>
  <c r="D49" i="16"/>
  <c r="AC12" i="16"/>
  <c r="AE16" i="16"/>
  <c r="AC18" i="16"/>
  <c r="AC19" i="16"/>
  <c r="AC20" i="16"/>
  <c r="AC21" i="16"/>
  <c r="AC22" i="16"/>
  <c r="AC23" i="16"/>
  <c r="AC24" i="16"/>
  <c r="AD25" i="16"/>
  <c r="AC26" i="16"/>
  <c r="AD26" i="16"/>
  <c r="AC27" i="16"/>
  <c r="AD27" i="16"/>
  <c r="AE28" i="16"/>
  <c r="AC29" i="16"/>
  <c r="AE29" i="16" s="1"/>
  <c r="AC31" i="16"/>
  <c r="AE31" i="16"/>
  <c r="AC32" i="16"/>
  <c r="AE32" i="16"/>
  <c r="AC33" i="16"/>
  <c r="AE33" i="16"/>
  <c r="AC34" i="16"/>
  <c r="AC35" i="16"/>
  <c r="AE35" i="16"/>
  <c r="AC36" i="16"/>
  <c r="AE36" i="16"/>
  <c r="AC37" i="16"/>
  <c r="AC38" i="16"/>
  <c r="AC39" i="16"/>
  <c r="AE39" i="16"/>
  <c r="AC40" i="16"/>
  <c r="AC41" i="16"/>
  <c r="AE41" i="16"/>
  <c r="AC42" i="16"/>
  <c r="AC43" i="16"/>
  <c r="AC44" i="16"/>
  <c r="AE44" i="16"/>
  <c r="AC45" i="16"/>
  <c r="AE45" i="16"/>
  <c r="AC46" i="16"/>
  <c r="AC47" i="16"/>
  <c r="AE47" i="16"/>
  <c r="AC48" i="16"/>
  <c r="AE48" i="16"/>
  <c r="C27" i="17"/>
  <c r="H44" i="17"/>
  <c r="H38" i="17"/>
  <c r="E34" i="17"/>
  <c r="A34" i="17"/>
  <c r="AE43" i="16"/>
  <c r="AE37" i="16"/>
  <c r="AE38" i="16"/>
  <c r="AE34" i="16"/>
  <c r="AE27" i="16"/>
  <c r="AE40" i="16"/>
  <c r="AE30" i="16"/>
  <c r="AE17" i="16"/>
  <c r="AE18" i="16"/>
  <c r="AE13" i="16"/>
  <c r="AE15" i="16"/>
  <c r="AE23" i="16"/>
  <c r="AE46" i="16"/>
  <c r="AE20" i="16"/>
  <c r="AC10" i="16"/>
  <c r="AE25" i="16"/>
  <c r="AE42" i="16"/>
  <c r="AE22" i="16"/>
  <c r="AE21" i="16"/>
  <c r="AD49" i="16" l="1"/>
  <c r="C11" i="17" s="1"/>
  <c r="AE26" i="16"/>
  <c r="AE19" i="16"/>
  <c r="AE12" i="16"/>
  <c r="G34" i="17"/>
  <c r="H23" i="17"/>
  <c r="H24" i="17"/>
  <c r="E20" i="17"/>
  <c r="H30" i="17"/>
  <c r="C34" i="17"/>
  <c r="G41" i="17"/>
  <c r="C41" i="17"/>
  <c r="E41" i="17"/>
  <c r="A20" i="17"/>
  <c r="AC49" i="16"/>
  <c r="A11" i="17" s="1"/>
  <c r="H31" i="17"/>
  <c r="G27" i="17" s="1"/>
  <c r="G20" i="17"/>
  <c r="AE10" i="16"/>
  <c r="A41" i="17"/>
  <c r="C20" i="17"/>
  <c r="A27" i="17"/>
  <c r="E11" i="17" l="1"/>
  <c r="C15" i="17"/>
  <c r="E16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Luffi</author>
    <author>hseq tse sas</author>
  </authors>
  <commentList>
    <comment ref="A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Jusava: Proyectado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Jusava: Ejecutado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7" authorId="1" shapeId="0" xr:uid="{85BC3239-61A0-4B8D-B188-158037ACCFDC}">
      <text>
        <r>
          <rPr>
            <b/>
            <sz val="9"/>
            <color indexed="81"/>
            <rFont val="Tahoma"/>
            <family val="2"/>
          </rPr>
          <t>hseq tse sas:</t>
        </r>
        <r>
          <rPr>
            <sz val="9"/>
            <color indexed="81"/>
            <rFont val="Tahoma"/>
            <family val="2"/>
          </rPr>
          <t xml:space="preserve">
SONOMETRIAS REALIZADAS POR ARL BOLIVAR</t>
        </r>
      </text>
    </comment>
  </commentList>
</comments>
</file>

<file path=xl/sharedStrings.xml><?xml version="1.0" encoding="utf-8"?>
<sst xmlns="http://schemas.openxmlformats.org/spreadsheetml/2006/main" count="492" uniqueCount="187">
  <si>
    <t>ACTIVIDADES</t>
  </si>
  <si>
    <t>P</t>
  </si>
  <si>
    <t>E</t>
  </si>
  <si>
    <t>HACER</t>
  </si>
  <si>
    <t>VERIFICAR</t>
  </si>
  <si>
    <t>RESPONSABLE</t>
  </si>
  <si>
    <t>TRIMESTRE I</t>
  </si>
  <si>
    <t>TRIMESTRE II</t>
  </si>
  <si>
    <t>TRIMESTRE III</t>
  </si>
  <si>
    <t>TRIMESTRE IV</t>
  </si>
  <si>
    <t>EVIDENCIAS</t>
  </si>
  <si>
    <t>CONSOLIDADO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</si>
  <si>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</si>
  <si>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</si>
  <si>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</si>
  <si>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</si>
  <si>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</si>
  <si>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</si>
  <si>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</si>
  <si>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</si>
  <si>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</si>
  <si>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</si>
  <si>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</si>
  <si>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</si>
  <si>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E </t>
  </si>
  <si>
    <t>% CUMPLIMIENTO</t>
  </si>
  <si>
    <t xml:space="preserve">OBSERVACIONES </t>
  </si>
  <si>
    <t xml:space="preserve">PLANEAR </t>
  </si>
  <si>
    <t xml:space="preserve">ACTUAR </t>
  </si>
  <si>
    <t xml:space="preserve">Representante legal </t>
  </si>
  <si>
    <t xml:space="preserve">Verificar la legalidad de la empresa o profesional quien realiza las evaluaciones medicas ocupacionales </t>
  </si>
  <si>
    <t xml:space="preserve">Identificacion de las fuentes en agua poble, servicios sanitarios y disposicion de basuras que tenga la empresa </t>
  </si>
  <si>
    <t xml:space="preserve">Programar mediciones ambientales de la empresa </t>
  </si>
  <si>
    <t xml:space="preserve">Inspecciones planeadas </t>
  </si>
  <si>
    <t>diseñar y ejecutar PPRE y plan de ayuda mutua</t>
  </si>
  <si>
    <t>Formatos que Aplican Por Estándar</t>
  </si>
  <si>
    <t>NUMERO DE ACTIVIDADES EJECUTADAS</t>
  </si>
  <si>
    <t>PORCENTAJE DE CUMPLIMIENTO</t>
  </si>
  <si>
    <t>DIFERENCIA</t>
  </si>
  <si>
    <t>1 TRIMESTRE</t>
  </si>
  <si>
    <t>2 TRIMESTRE</t>
  </si>
  <si>
    <t>3 TRIMESTRE</t>
  </si>
  <si>
    <t>4 TRIMESTRE</t>
  </si>
  <si>
    <t>PLANEADAS</t>
  </si>
  <si>
    <t>EJECUTADAS</t>
  </si>
  <si>
    <t>ENERO</t>
  </si>
  <si>
    <t>MARZO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</si>
  <si>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</si>
  <si>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</si>
  <si>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</si>
  <si>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</si>
  <si>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</si>
  <si>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</si>
  <si>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</si>
  <si>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</si>
  <si>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</si>
  <si>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</si>
  <si>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 Proyectadas de Acuerdo a Res. 0312/19</t>
  </si>
  <si>
    <t>DISEÑADO POR:</t>
  </si>
  <si>
    <t>REVISADO POR:</t>
  </si>
  <si>
    <t>APROBADO POR:</t>
  </si>
  <si>
    <t>Representante Legal</t>
  </si>
  <si>
    <t xml:space="preserve">Afiliaciones del personal de la empresa / relación del personal </t>
  </si>
  <si>
    <t>Realizar el Programa de capacitación anual</t>
  </si>
  <si>
    <t>Realizar la evaluación inicial del Sistema de Gestión de SST, identificando las prioridades para establecer el plan de trabajo anual o para la actualización del existente</t>
  </si>
  <si>
    <t>Definir la matriz legal que contemple las normas actualizadas del Sistema General de Riesgos Laborales aplicables a la empresa.</t>
  </si>
  <si>
    <t xml:space="preserve">Definir la Descripción sociodemográfica y Diagnóstico de condiciones de salud de los trabajadores de la empresa </t>
  </si>
  <si>
    <t xml:space="preserve">Desarrollar las actividades de medicina del trabajo, prevención y promoción de la salud y programas de vigilancia epidemiológica requeridos, de acuerdo a diagnostico de condiciones definido </t>
  </si>
  <si>
    <t>Realizar las evaluaciones médicas de acuerdo con la normatividad y los peligros/riesgos a los cuales se encuentre expuesto el trabajador.</t>
  </si>
  <si>
    <t xml:space="preserve">Definir de acuerdo a las evaluaciones medicas ocupacionales según los resultados las restricciones y recomendaciones medico laborales </t>
  </si>
  <si>
    <t xml:space="preserve">Diseñar y ejecutar el programa definido de los estilos de vida saludable para el personal de la empresa </t>
  </si>
  <si>
    <t>registrar estadisticas de ausentismo laboral de la empresa</t>
  </si>
  <si>
    <t>preparación y  capacitacion de brigadas de emergencias</t>
  </si>
  <si>
    <t xml:space="preserve">Registrar acciones de mejora conforme a la revision de la alta dirección </t>
  </si>
  <si>
    <t xml:space="preserve">De acuerdo a las investigaciones de los AT  generadas se verificará las acciones de mejora </t>
  </si>
  <si>
    <t xml:space="preserve">Realizar el plan de mejoramiento para el SG-SST </t>
  </si>
  <si>
    <t>CODIGO: PLA-SST-001</t>
  </si>
  <si>
    <t>ELABORADO POR:</t>
  </si>
  <si>
    <t>Registrar las acciones correctivas o preventivas del desarrollo del SIG</t>
  </si>
  <si>
    <t>programar auditoria interna incluidos el COPASST</t>
  </si>
  <si>
    <t>Realizar revisión de la alta dirección en el SIG</t>
  </si>
  <si>
    <t xml:space="preserve">Diligenciar formato de indicadores </t>
  </si>
  <si>
    <t>Nombrar responsable del SIG en la empresa</t>
  </si>
  <si>
    <t xml:space="preserve">Establecer las responsabilidades del SIG de la empresa </t>
  </si>
  <si>
    <t xml:space="preserve">HSEQ  </t>
  </si>
  <si>
    <t xml:space="preserve"> representante legal/ HSEQ </t>
  </si>
  <si>
    <t>Realizar el programa de Inducción y reinducción,</t>
  </si>
  <si>
    <t>RRHH/HSEQ</t>
  </si>
  <si>
    <t xml:space="preserve">HSEQ  representante legal  o personal contratado externo </t>
  </si>
  <si>
    <t>Politica del SIG/PESV</t>
  </si>
  <si>
    <t>Definir los objetivos del SIG /PESV  de conformidad con la política,</t>
  </si>
  <si>
    <t>Diseñar y definir un plan anual de trabajo para el cumplimiento del SIG</t>
  </si>
  <si>
    <t xml:space="preserve">Realizar anualmente la Rendición de Cuentas del desarrollo del SIG  en la empresa con el personal </t>
  </si>
  <si>
    <t xml:space="preserve"> representante legal//RRHH</t>
  </si>
  <si>
    <t xml:space="preserve">CORDINADOR ADM-OPERATIVO/HSEQ  </t>
  </si>
  <si>
    <t>Diseñar presupuesto anual para el SIG de la empresa.</t>
  </si>
  <si>
    <t xml:space="preserve"> Cronograma  de actividad del SIG/PESV</t>
  </si>
  <si>
    <t>Curso Virtual de capacitación de cincuenta (50) horas en SST del responsable y demas cursos obligatorios.</t>
  </si>
  <si>
    <t>PROCESO HSEQ</t>
  </si>
  <si>
    <t xml:space="preserve">Registros de evidencia de la generacion del certificado del curso  </t>
  </si>
  <si>
    <t xml:space="preserve">Evaluacion del SG-SST diligenciada y firmada por representante legal y responsable de SST  </t>
  </si>
  <si>
    <t xml:space="preserve">Certificados medicos ocupacionales, profesiograma, carta de notificación al trabajador dobre el resultado de los examenes    </t>
  </si>
  <si>
    <t xml:space="preserve">Licencia del profesional y documentacion legal de la IPS  </t>
  </si>
  <si>
    <t xml:space="preserve">diligenciar  con evidencia fotografica cada trimestre </t>
  </si>
  <si>
    <t xml:space="preserve">de acuerdo a las verificaciones de las entidades al SG-SST se registrará mediante un plan de mejora hacia las acciones correctivas el cumplimiento de dichas acciones propuestas  </t>
  </si>
  <si>
    <t xml:space="preserve">Tener registro estadistico del requisito  </t>
  </si>
  <si>
    <t xml:space="preserve">Matriz diligenciada y Acta de asistencia de la socialización  y registro fotografico  </t>
  </si>
  <si>
    <t xml:space="preserve">Realizar el registro de las mediciones de ambientales de la empresa </t>
  </si>
  <si>
    <t>Registrar periódicamente las inspecciones mediante los registros de inspecciones</t>
  </si>
  <si>
    <t xml:space="preserve">Diligenciar documento del PPRE y sus anexos, divulgación del mismo, registro del simulacro anual realizado  </t>
  </si>
  <si>
    <t xml:space="preserve">Acta reunion gerencial fin de año parte gerencial , generando un plan de accion según los resultados de la revision de alta gerencia </t>
  </si>
  <si>
    <t>PLAN DE TRABAJO SST 2024</t>
  </si>
  <si>
    <t>Presidente COPASST</t>
  </si>
  <si>
    <t>p</t>
  </si>
  <si>
    <t>Gestor HSEQ</t>
  </si>
  <si>
    <t xml:space="preserve">encuesta de perfil sociodemografico diligenciada, socializada y tabulada, diagnostico de condiciones en salud definido y socializado  </t>
  </si>
  <si>
    <t xml:space="preserve">según los informes de las investigaciones se identificará si se cumplieron con las acciones de mejora propuestas mediante la matriz de hallazgos  </t>
  </si>
  <si>
    <t>Fecha Modificación:
Marzo de 2024
Revisión No. 2</t>
  </si>
  <si>
    <t>PORCENTAJE FALTANTE EJECUCION DE ACTIVIDADES</t>
  </si>
  <si>
    <t>NUMERO DE ACTIVIADES PROGRAMADAS</t>
  </si>
  <si>
    <t>Matriz de requisitos legales con la normatividad vigente, verificacion cumplimiento</t>
  </si>
  <si>
    <t>ACTIVIDADES AÑO 2024</t>
  </si>
  <si>
    <t>Planilla de pago de seguridad social</t>
  </si>
  <si>
    <t xml:space="preserve">la política del Sistema de Gestión de SST de la empresa,  fecha de emisión, firmada por el representante legal actual, registro fotografico de la publicación y socializacion   </t>
  </si>
  <si>
    <t>Versión: 1</t>
  </si>
  <si>
    <t>FECHA: 16/05/2023</t>
  </si>
  <si>
    <t>Codigo: FOR-HSEQ-02</t>
  </si>
  <si>
    <t>HSEQ/COPASST</t>
  </si>
  <si>
    <t>FECHAS</t>
  </si>
  <si>
    <t xml:space="preserve">Gestor HSEQ
    </t>
  </si>
  <si>
    <t xml:space="preserve">Solicitar documentos que evidencien las actividades de capacitación brindada a los integrantes del COPASST y PESV listado de asistencias </t>
  </si>
  <si>
    <t>Fecha Modificación:
MAYO de 2024
Revisión No. 3</t>
  </si>
  <si>
    <t>Conformacion y funcionamiento del Comité de convivencia laboral  de la empresa</t>
  </si>
  <si>
    <t xml:space="preserve"> evidencia del resultado de la auditorI aunal realizada al SGSST </t>
  </si>
  <si>
    <t>Solicitar el programa de
capacitación anual arl,  Solicitar los documentos que evidencien el cumplimiento del programa de capacitación actas de asistencia, evaluacion de capacitacion</t>
  </si>
  <si>
    <t xml:space="preserve">listado del personal  con evidencias de cada uno con induccion evaluacion de la induccion asistencia </t>
  </si>
  <si>
    <t>Solicitar el documento en el que consta la asignación, con la respectiva determinación de
responsabilidades y documentos de ley para ser asignado como responsable</t>
  </si>
  <si>
    <t xml:space="preserve">Manual de funciones y responsabilidades </t>
  </si>
  <si>
    <t>Documento en el cual se evidencie la asignacion de un presupuesto para la implementacion del SIG</t>
  </si>
  <si>
    <t>Copasst conformado en el mes de enero. Se ejecutan reuniones mensuales de los comites correspondientes.</t>
  </si>
  <si>
    <t>Se cuenta con un presupuesto anual para la implementacion del SIG</t>
  </si>
  <si>
    <t>Se cuenta con acta de designacion del responsable que cuenta con curso de 50 horas y 20 horas cuando aplica asi como licencia en sst</t>
  </si>
  <si>
    <t>se realiza seguimiento mensual al cargue en la plataforma</t>
  </si>
  <si>
    <t>se cuenta con un plan de trabajo para la vigencia 2024</t>
  </si>
  <si>
    <t>Se establecen los objetivos SIG /PESV  de conformidad con la política, la cual esta firmada y socializada</t>
  </si>
  <si>
    <t>Se actualizo la politica según lo establecido en el plan de trabajo</t>
  </si>
  <si>
    <t>mensual</t>
  </si>
  <si>
    <t>trimestral</t>
  </si>
  <si>
    <t>se conforma comité en el mes de enero. Se realizan reuniones trimestrales.</t>
  </si>
  <si>
    <t>cronograma conjunto arl seguros bolivar</t>
  </si>
  <si>
    <t>se realiza induccion y reinduccion según necesidad</t>
  </si>
  <si>
    <t>según necesidad</t>
  </si>
  <si>
    <t>ejecutada según cronograma</t>
  </si>
  <si>
    <t xml:space="preserve">Revisar si los objetivos se encuentran definidos, cumplen con las condiciones mendicion,   fecha de emisión, firmada por el representante legal actual, y socializacion </t>
  </si>
  <si>
    <t xml:space="preserve">Plan de trabajo anual </t>
  </si>
  <si>
    <t>Procedimiento de redicion de cuentas y registro de asistencia</t>
  </si>
  <si>
    <t>evidencia de las actividades mediante registros de asistencias</t>
  </si>
  <si>
    <t>Listado de asistencia de socializacion al personal procedimiento de reintegro laboral a la empresa</t>
  </si>
  <si>
    <t xml:space="preserve">Actas de asistencia y evaluaciones  de las capacitaciones </t>
  </si>
  <si>
    <t xml:space="preserve">Acta de asistencia Socialización del procedimiento </t>
  </si>
  <si>
    <t xml:space="preserve">Actas de asistencia, actas de conformacion de brigadas de emergencia,entrega de dotación y conformación </t>
  </si>
  <si>
    <t>Pantallazo cargue de indicadores en plataforma</t>
  </si>
  <si>
    <t xml:space="preserve">informe de la auditoria y acta de  de la socialización  </t>
  </si>
  <si>
    <t>informe de las acciones correctivas y preventivas generadas en el SG-SST</t>
  </si>
  <si>
    <t xml:space="preserve">de acuerdo a los resultados de la revision anual de la alta dirección se genera el cumplimiento del plan de mejora mediante la matriz de hallazgos y soportes de las actividades cumplidas  </t>
  </si>
  <si>
    <t>Adriana Flores</t>
  </si>
  <si>
    <t>Ruben Ortegon</t>
  </si>
  <si>
    <t>Actas de convocatoria, elección, conformación del comité</t>
  </si>
  <si>
    <t>Conformacion y funcionamiento Conformacion del COPASST / Y conformacion del comité  del PESV de la empresa</t>
  </si>
  <si>
    <t>Conformacion y funcionamiento del comité  del PESV de la empresa</t>
  </si>
  <si>
    <t>Copasst conformado en el mes de enero. Se ejecutan reuniones trimestrales de los comites correspondientes.</t>
  </si>
  <si>
    <t xml:space="preserve">cronograma a cargo de parque automotor </t>
  </si>
  <si>
    <t>Actas de conformacion y acta de asistencia, Actas de reunion del comité  de cada tres meses</t>
  </si>
  <si>
    <t>los miembros de comites y brigadas se encuentran inscritos para realziarlos en el mes de julio y agosto que se habilita el curso</t>
  </si>
  <si>
    <t>se realizan evaluaciones medicas de ingreso y periodicas acorde al cronograma de seguimiento</t>
  </si>
  <si>
    <t>se esta ejecutando conforme a lo establecido</t>
  </si>
  <si>
    <t>se realizan inspecciones de botiquin y extintores</t>
  </si>
  <si>
    <t xml:space="preserve">Informar al copasst-vigia sobre la reunion gerencial y programar una reunion con el COPASST-PESV  incluido </t>
  </si>
  <si>
    <t>Se soporta con planillas de seguridad social mensuales suministradas por TH</t>
  </si>
  <si>
    <t>Se cuenta con un manual de funciones el cual es construido  por TH Y HSEQ  el cual se socializa en la induccion</t>
  </si>
  <si>
    <t>Codigo: PLA-HSEQ-02</t>
  </si>
  <si>
    <t>Versión: 2</t>
  </si>
  <si>
    <t xml:space="preserve">Divulgar procedimiento de IPEVR </t>
  </si>
  <si>
    <t xml:space="preserve">ACTUALIZACIÓN de la matriz IPEVR con participacion de todos los niveles / cargos </t>
  </si>
  <si>
    <t>Elaborado por HSEQ</t>
  </si>
  <si>
    <t>Revisado por Representante Legal</t>
  </si>
  <si>
    <t>Aprobado por 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</si>
</sst>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€-2]* #,##0.00_-;\-[$€-2]* #,##0.00_-;_-[$€-2]* &quot;-&quot;??_-"/>
  </numFmts>
  <fonts count="3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indexed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12" fillId="0" borderId="0"/>
    <xf numFmtId="0" fontId="23" fillId="0" borderId="0"/>
    <xf numFmtId="0" fontId="23" fillId="0" borderId="0"/>
    <xf numFmtId="0" fontId="12" fillId="23" borderId="4" applyNumberFormat="0" applyFont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16" borderId="5" applyNumberFormat="0" applyAlignment="0" applyProtection="0"/>
    <xf numFmtId="0" fontId="12" fillId="24" borderId="0" applyNumberFormat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7" fillId="0" borderId="8" applyNumberFormat="0" applyFill="0" applyAlignment="0" applyProtection="0"/>
    <xf numFmtId="0" fontId="21" fillId="0" borderId="9" applyNumberFormat="0" applyFill="0" applyAlignment="0" applyProtection="0"/>
    <xf numFmtId="0" fontId="12" fillId="0" borderId="0"/>
  </cellStyleXfs>
  <cellXfs count="157">
    <xf numFmtId="0" fontId="0" fillId="0" borderId="0" xfId="0"/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36" applyFont="1"/>
    <xf numFmtId="0" fontId="22" fillId="0" borderId="0" xfId="0" applyFont="1" applyBorder="1" applyAlignment="1" applyProtection="1">
      <alignment horizontal="left" vertical="center" wrapText="1"/>
      <protection locked="0"/>
    </xf>
    <xf numFmtId="0" fontId="25" fillId="25" borderId="0" xfId="36" applyFont="1" applyFill="1" applyBorder="1" applyAlignment="1">
      <alignment horizontal="center" vertical="center" textRotation="90"/>
    </xf>
    <xf numFmtId="0" fontId="24" fillId="0" borderId="0" xfId="36" applyFont="1" applyAlignment="1">
      <alignment wrapText="1"/>
    </xf>
    <xf numFmtId="0" fontId="25" fillId="25" borderId="0" xfId="36" applyFont="1" applyFill="1" applyBorder="1" applyAlignment="1">
      <alignment horizontal="center" vertical="center" wrapText="1"/>
    </xf>
    <xf numFmtId="0" fontId="26" fillId="25" borderId="0" xfId="36" applyFont="1" applyFill="1" applyBorder="1" applyAlignment="1">
      <alignment horizontal="center" vertical="center" wrapText="1"/>
    </xf>
    <xf numFmtId="0" fontId="24" fillId="25" borderId="0" xfId="36" applyFont="1" applyFill="1" applyBorder="1" applyAlignment="1">
      <alignment horizontal="center" vertical="center" wrapText="1"/>
    </xf>
    <xf numFmtId="0" fontId="24" fillId="25" borderId="0" xfId="0" applyFont="1" applyFill="1" applyBorder="1" applyAlignment="1" applyProtection="1">
      <alignment horizontal="justify" vertical="top"/>
      <protection locked="0"/>
    </xf>
    <xf numFmtId="0" fontId="24" fillId="25" borderId="0" xfId="0" applyFont="1" applyFill="1" applyBorder="1" applyAlignment="1" applyProtection="1">
      <alignment horizontal="left" vertical="center" wrapText="1"/>
      <protection locked="0"/>
    </xf>
    <xf numFmtId="0" fontId="24" fillId="25" borderId="0" xfId="0" applyFont="1" applyFill="1" applyBorder="1" applyAlignment="1" applyProtection="1">
      <alignment vertical="top" wrapText="1"/>
      <protection locked="0"/>
    </xf>
    <xf numFmtId="0" fontId="24" fillId="25" borderId="0" xfId="36" applyFont="1" applyFill="1" applyBorder="1" applyAlignment="1">
      <alignment horizontal="left" vertical="center" wrapText="1"/>
    </xf>
    <xf numFmtId="0" fontId="24" fillId="25" borderId="0" xfId="36" applyFont="1" applyFill="1" applyBorder="1"/>
    <xf numFmtId="0" fontId="22" fillId="25" borderId="0" xfId="0" applyFont="1" applyFill="1" applyBorder="1" applyAlignment="1" applyProtection="1">
      <alignment horizontal="left" vertical="center" wrapText="1"/>
      <protection locked="0"/>
    </xf>
    <xf numFmtId="0" fontId="24" fillId="25" borderId="0" xfId="0" applyFont="1" applyFill="1" applyBorder="1" applyAlignment="1" applyProtection="1">
      <alignment horizontal="center" vertical="center" wrapText="1"/>
      <protection locked="0"/>
    </xf>
    <xf numFmtId="17" fontId="24" fillId="25" borderId="0" xfId="36" applyNumberFormat="1" applyFont="1" applyFill="1" applyBorder="1" applyAlignment="1">
      <alignment vertical="center" wrapText="1"/>
    </xf>
    <xf numFmtId="0" fontId="24" fillId="25" borderId="0" xfId="36" applyFont="1" applyFill="1" applyBorder="1" applyAlignment="1">
      <alignment horizontal="center" vertical="center"/>
    </xf>
    <xf numFmtId="9" fontId="24" fillId="25" borderId="0" xfId="41" applyFont="1" applyFill="1" applyBorder="1" applyAlignment="1">
      <alignment horizontal="center" vertical="center"/>
    </xf>
    <xf numFmtId="17" fontId="24" fillId="25" borderId="0" xfId="36" applyNumberFormat="1" applyFont="1" applyFill="1" applyBorder="1" applyAlignment="1">
      <alignment horizontal="left" vertical="center" wrapText="1"/>
    </xf>
    <xf numFmtId="0" fontId="25" fillId="25" borderId="0" xfId="36" applyFont="1" applyFill="1" applyBorder="1" applyAlignment="1">
      <alignment horizontal="center" vertical="center" textRotation="90" wrapText="1"/>
    </xf>
    <xf numFmtId="0" fontId="24" fillId="25" borderId="0" xfId="36" applyFont="1" applyFill="1" applyBorder="1" applyAlignment="1"/>
    <xf numFmtId="0" fontId="22" fillId="25" borderId="0" xfId="36" applyFont="1" applyFill="1" applyBorder="1"/>
    <xf numFmtId="0" fontId="24" fillId="25" borderId="0" xfId="36" applyFont="1" applyFill="1" applyBorder="1" applyAlignment="1">
      <alignment wrapText="1"/>
    </xf>
    <xf numFmtId="0" fontId="24" fillId="25" borderId="0" xfId="36" applyFont="1" applyFill="1" applyBorder="1" applyAlignment="1">
      <alignment vertical="center"/>
    </xf>
    <xf numFmtId="0" fontId="24" fillId="25" borderId="0" xfId="36" applyFont="1" applyFill="1" applyBorder="1" applyAlignment="1">
      <alignment horizontal="justify" vertical="center"/>
    </xf>
    <xf numFmtId="0" fontId="12" fillId="0" borderId="10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22" fillId="0" borderId="0" xfId="0" applyFont="1" applyAlignment="1" applyProtection="1">
      <alignment horizontal="left"/>
      <protection locked="0"/>
    </xf>
    <xf numFmtId="0" fontId="12" fillId="0" borderId="10" xfId="0" applyFon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0" fillId="0" borderId="10" xfId="0" applyBorder="1"/>
    <xf numFmtId="0" fontId="36" fillId="33" borderId="21" xfId="36" applyFont="1" applyFill="1" applyBorder="1" applyAlignment="1">
      <alignment horizontal="center" vertical="center" wrapText="1"/>
    </xf>
    <xf numFmtId="0" fontId="36" fillId="33" borderId="22" xfId="36" applyFont="1" applyFill="1" applyBorder="1" applyAlignment="1">
      <alignment vertical="center" wrapText="1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26" borderId="25" xfId="0" applyFont="1" applyFill="1" applyBorder="1" applyAlignment="1" applyProtection="1">
      <alignment horizontal="center" vertical="center" wrapText="1"/>
      <protection locked="0"/>
    </xf>
    <xf numFmtId="0" fontId="31" fillId="0" borderId="31" xfId="0" applyFont="1" applyBorder="1" applyProtection="1">
      <protection locked="0"/>
    </xf>
    <xf numFmtId="0" fontId="31" fillId="0" borderId="32" xfId="0" applyFont="1" applyBorder="1" applyProtection="1">
      <protection locked="0"/>
    </xf>
    <xf numFmtId="0" fontId="31" fillId="0" borderId="32" xfId="36" applyFont="1" applyFill="1" applyBorder="1" applyAlignment="1">
      <alignment horizontal="center" vertical="center" wrapText="1"/>
    </xf>
    <xf numFmtId="0" fontId="31" fillId="0" borderId="33" xfId="36" applyFont="1" applyFill="1" applyBorder="1" applyAlignment="1">
      <alignment horizontal="center" vertical="center" wrapText="1"/>
    </xf>
    <xf numFmtId="0" fontId="31" fillId="0" borderId="26" xfId="0" applyFont="1" applyBorder="1" applyAlignment="1" applyProtection="1">
      <alignment horizontal="left" vertical="center" wrapText="1"/>
      <protection locked="0"/>
    </xf>
    <xf numFmtId="0" fontId="31" fillId="0" borderId="17" xfId="36" applyFont="1" applyFill="1" applyBorder="1" applyAlignment="1">
      <alignment horizontal="center" vertical="center"/>
    </xf>
    <xf numFmtId="9" fontId="31" fillId="0" borderId="16" xfId="41" applyFont="1" applyBorder="1" applyAlignment="1">
      <alignment horizontal="center" vertical="center"/>
    </xf>
    <xf numFmtId="0" fontId="31" fillId="0" borderId="34" xfId="0" applyFont="1" applyBorder="1" applyProtection="1">
      <protection locked="0"/>
    </xf>
    <xf numFmtId="0" fontId="31" fillId="0" borderId="30" xfId="36" applyFont="1" applyFill="1" applyBorder="1" applyAlignment="1">
      <alignment horizontal="center" vertical="center" wrapText="1"/>
    </xf>
    <xf numFmtId="0" fontId="31" fillId="0" borderId="35" xfId="36" applyFont="1" applyFill="1" applyBorder="1" applyAlignment="1">
      <alignment horizontal="center" vertical="center" wrapText="1"/>
    </xf>
    <xf numFmtId="0" fontId="31" fillId="0" borderId="34" xfId="36" applyFont="1" applyFill="1" applyBorder="1" applyAlignment="1">
      <alignment horizontal="center" vertical="center" wrapText="1"/>
    </xf>
    <xf numFmtId="0" fontId="31" fillId="0" borderId="10" xfId="0" applyFont="1" applyBorder="1" applyAlignment="1" applyProtection="1">
      <alignment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9" fontId="31" fillId="0" borderId="10" xfId="41" applyFont="1" applyBorder="1" applyAlignment="1">
      <alignment horizontal="center" vertical="center"/>
    </xf>
    <xf numFmtId="0" fontId="31" fillId="0" borderId="34" xfId="36" applyFont="1" applyBorder="1"/>
    <xf numFmtId="0" fontId="31" fillId="0" borderId="29" xfId="0" applyFont="1" applyFill="1" applyBorder="1" applyAlignment="1" applyProtection="1">
      <alignment horizontal="left" vertical="center" wrapText="1"/>
      <protection locked="0"/>
    </xf>
    <xf numFmtId="0" fontId="31" fillId="25" borderId="10" xfId="0" applyFont="1" applyFill="1" applyBorder="1" applyAlignment="1" applyProtection="1">
      <alignment vertical="center" wrapText="1"/>
      <protection locked="0"/>
    </xf>
    <xf numFmtId="0" fontId="31" fillId="25" borderId="30" xfId="36" applyFont="1" applyFill="1" applyBorder="1" applyAlignment="1">
      <alignment horizontal="center" vertical="center" wrapText="1"/>
    </xf>
    <xf numFmtId="0" fontId="31" fillId="25" borderId="11" xfId="0" applyFont="1" applyFill="1" applyBorder="1" applyAlignment="1" applyProtection="1">
      <alignment vertical="center" wrapText="1"/>
      <protection locked="0"/>
    </xf>
    <xf numFmtId="0" fontId="31" fillId="0" borderId="36" xfId="36" applyFont="1" applyFill="1" applyBorder="1" applyAlignment="1">
      <alignment horizontal="center" vertical="center" wrapText="1"/>
    </xf>
    <xf numFmtId="0" fontId="31" fillId="0" borderId="37" xfId="36" applyFont="1" applyFill="1" applyBorder="1" applyAlignment="1">
      <alignment horizontal="center" vertical="center" wrapText="1"/>
    </xf>
    <xf numFmtId="0" fontId="31" fillId="0" borderId="38" xfId="36" applyFont="1" applyFill="1" applyBorder="1" applyAlignment="1">
      <alignment horizontal="center" vertical="center" wrapText="1"/>
    </xf>
    <xf numFmtId="0" fontId="31" fillId="0" borderId="12" xfId="0" applyFont="1" applyBorder="1" applyAlignment="1" applyProtection="1">
      <alignment horizontal="left" vertical="center" wrapText="1"/>
      <protection locked="0"/>
    </xf>
    <xf numFmtId="0" fontId="31" fillId="0" borderId="23" xfId="36" applyFont="1" applyFill="1" applyBorder="1" applyAlignment="1">
      <alignment horizontal="center" vertical="center"/>
    </xf>
    <xf numFmtId="9" fontId="31" fillId="0" borderId="15" xfId="41" applyFont="1" applyBorder="1" applyAlignment="1">
      <alignment horizontal="center" vertical="center"/>
    </xf>
    <xf numFmtId="0" fontId="31" fillId="25" borderId="10" xfId="36" applyFont="1" applyFill="1" applyBorder="1" applyAlignment="1"/>
    <xf numFmtId="0" fontId="31" fillId="0" borderId="10" xfId="0" applyFont="1" applyFill="1" applyBorder="1" applyAlignment="1" applyProtection="1">
      <alignment vertical="center" wrapText="1"/>
      <protection locked="0"/>
    </xf>
    <xf numFmtId="0" fontId="31" fillId="0" borderId="16" xfId="0" applyFont="1" applyFill="1" applyBorder="1" applyAlignment="1" applyProtection="1">
      <alignment vertical="center" wrapText="1"/>
      <protection locked="0"/>
    </xf>
    <xf numFmtId="0" fontId="36" fillId="33" borderId="40" xfId="36" applyFont="1" applyFill="1" applyBorder="1" applyAlignment="1">
      <alignment horizontal="center" vertical="center" wrapText="1"/>
    </xf>
    <xf numFmtId="0" fontId="36" fillId="33" borderId="10" xfId="36" applyFont="1" applyFill="1" applyBorder="1" applyAlignment="1">
      <alignment horizontal="center" vertical="center" wrapText="1"/>
    </xf>
    <xf numFmtId="0" fontId="36" fillId="33" borderId="10" xfId="36" applyFont="1" applyFill="1" applyBorder="1" applyAlignment="1">
      <alignment vertical="center" wrapText="1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Border="1" applyAlignment="1" applyProtection="1">
      <alignment horizontal="left" vertical="center" wrapText="1"/>
      <protection locked="0"/>
    </xf>
    <xf numFmtId="0" fontId="31" fillId="0" borderId="10" xfId="0" applyFont="1" applyFill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horizontal="left" vertical="center" wrapText="1"/>
      <protection locked="0"/>
    </xf>
    <xf numFmtId="0" fontId="31" fillId="0" borderId="11" xfId="0" applyFont="1" applyFill="1" applyBorder="1" applyAlignment="1" applyProtection="1">
      <alignment horizontal="left" vertical="center" wrapText="1"/>
      <protection locked="0"/>
    </xf>
    <xf numFmtId="0" fontId="31" fillId="0" borderId="11" xfId="0" applyFont="1" applyBorder="1" applyAlignment="1" applyProtection="1">
      <alignment horizontal="left" vertical="center" wrapText="1"/>
      <protection locked="0"/>
    </xf>
    <xf numFmtId="0" fontId="31" fillId="25" borderId="10" xfId="0" applyFont="1" applyFill="1" applyBorder="1" applyAlignment="1" applyProtection="1">
      <alignment horizontal="left" vertical="center" wrapText="1"/>
      <protection locked="0"/>
    </xf>
    <xf numFmtId="14" fontId="31" fillId="0" borderId="16" xfId="0" applyNumberFormat="1" applyFont="1" applyBorder="1" applyAlignment="1" applyProtection="1">
      <alignment horizontal="left" vertical="center" wrapText="1"/>
      <protection locked="0"/>
    </xf>
    <xf numFmtId="0" fontId="34" fillId="25" borderId="27" xfId="36" applyFont="1" applyFill="1" applyBorder="1" applyAlignment="1">
      <alignment horizontal="center" vertical="center" wrapText="1"/>
    </xf>
    <xf numFmtId="0" fontId="34" fillId="25" borderId="27" xfId="36" applyFont="1" applyFill="1" applyBorder="1" applyAlignment="1">
      <alignment horizontal="center" vertical="center"/>
    </xf>
    <xf numFmtId="0" fontId="34" fillId="25" borderId="12" xfId="36" applyFont="1" applyFill="1" applyBorder="1" applyAlignment="1">
      <alignment horizontal="center" vertical="center"/>
    </xf>
    <xf numFmtId="0" fontId="34" fillId="25" borderId="0" xfId="36" applyFont="1" applyFill="1" applyBorder="1" applyAlignment="1">
      <alignment horizontal="center" vertical="center"/>
    </xf>
    <xf numFmtId="0" fontId="34" fillId="25" borderId="14" xfId="36" applyFont="1" applyFill="1" applyBorder="1" applyAlignment="1">
      <alignment horizontal="center" vertical="center"/>
    </xf>
    <xf numFmtId="0" fontId="34" fillId="25" borderId="28" xfId="36" applyFont="1" applyFill="1" applyBorder="1" applyAlignment="1">
      <alignment horizontal="center" vertical="center"/>
    </xf>
    <xf numFmtId="0" fontId="34" fillId="25" borderId="26" xfId="36" applyFont="1" applyFill="1" applyBorder="1" applyAlignment="1">
      <alignment horizontal="center" vertical="center"/>
    </xf>
    <xf numFmtId="0" fontId="34" fillId="25" borderId="10" xfId="36" applyFont="1" applyFill="1" applyBorder="1" applyAlignment="1">
      <alignment horizontal="center" vertical="center"/>
    </xf>
    <xf numFmtId="0" fontId="34" fillId="25" borderId="10" xfId="36" applyFont="1" applyFill="1" applyBorder="1" applyAlignment="1">
      <alignment horizontal="center"/>
    </xf>
    <xf numFmtId="0" fontId="34" fillId="25" borderId="10" xfId="36" applyFont="1" applyFill="1" applyBorder="1" applyAlignment="1">
      <alignment horizontal="center" vertical="center" wrapText="1"/>
    </xf>
    <xf numFmtId="0" fontId="36" fillId="33" borderId="39" xfId="36" applyFont="1" applyFill="1" applyBorder="1" applyAlignment="1">
      <alignment horizontal="center" vertical="center" wrapText="1"/>
    </xf>
    <xf numFmtId="0" fontId="36" fillId="33" borderId="40" xfId="36" applyFont="1" applyFill="1" applyBorder="1" applyAlignment="1">
      <alignment horizontal="center" vertical="center" wrapText="1"/>
    </xf>
    <xf numFmtId="0" fontId="36" fillId="33" borderId="41" xfId="36" applyFont="1" applyFill="1" applyBorder="1" applyAlignment="1">
      <alignment horizontal="center" vertical="center" wrapText="1"/>
    </xf>
    <xf numFmtId="0" fontId="36" fillId="33" borderId="10" xfId="36" applyFont="1" applyFill="1" applyBorder="1" applyAlignment="1">
      <alignment horizontal="center" vertical="center" wrapText="1"/>
    </xf>
    <xf numFmtId="0" fontId="31" fillId="25" borderId="16" xfId="36" applyFont="1" applyFill="1" applyBorder="1" applyAlignment="1">
      <alignment horizontal="center"/>
    </xf>
    <xf numFmtId="0" fontId="36" fillId="33" borderId="18" xfId="36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5" fillId="33" borderId="20" xfId="36" applyFont="1" applyFill="1" applyBorder="1" applyAlignment="1">
      <alignment horizontal="center" vertical="center" wrapText="1"/>
    </xf>
    <xf numFmtId="0" fontId="36" fillId="33" borderId="21" xfId="36" applyFont="1" applyFill="1" applyBorder="1" applyAlignment="1">
      <alignment horizontal="center" vertical="center" wrapText="1"/>
    </xf>
    <xf numFmtId="0" fontId="33" fillId="34" borderId="15" xfId="36" applyFont="1" applyFill="1" applyBorder="1" applyAlignment="1">
      <alignment horizontal="center" vertical="center" textRotation="90"/>
    </xf>
    <xf numFmtId="0" fontId="35" fillId="30" borderId="12" xfId="36" applyFont="1" applyFill="1" applyBorder="1" applyAlignment="1">
      <alignment horizontal="center" vertical="center" textRotation="90"/>
    </xf>
    <xf numFmtId="0" fontId="35" fillId="30" borderId="14" xfId="36" applyFont="1" applyFill="1" applyBorder="1" applyAlignment="1">
      <alignment horizontal="center" vertical="center" textRotation="90"/>
    </xf>
    <xf numFmtId="0" fontId="35" fillId="29" borderId="12" xfId="36" applyFont="1" applyFill="1" applyBorder="1" applyAlignment="1">
      <alignment horizontal="center" vertical="center" textRotation="90"/>
    </xf>
    <xf numFmtId="0" fontId="35" fillId="29" borderId="14" xfId="36" applyFont="1" applyFill="1" applyBorder="1" applyAlignment="1">
      <alignment horizontal="center" vertical="center" textRotation="90"/>
    </xf>
    <xf numFmtId="0" fontId="35" fillId="33" borderId="18" xfId="36" applyFont="1" applyFill="1" applyBorder="1" applyAlignment="1">
      <alignment horizontal="center" vertical="center" wrapText="1"/>
    </xf>
    <xf numFmtId="0" fontId="24" fillId="25" borderId="0" xfId="36" applyFont="1" applyFill="1" applyBorder="1" applyAlignment="1">
      <alignment horizontal="center" vertical="top"/>
    </xf>
    <xf numFmtId="0" fontId="22" fillId="25" borderId="0" xfId="36" applyFont="1" applyFill="1" applyBorder="1" applyAlignment="1">
      <alignment horizontal="left" vertical="top"/>
    </xf>
    <xf numFmtId="0" fontId="22" fillId="25" borderId="0" xfId="36" applyFont="1" applyFill="1" applyBorder="1" applyAlignment="1">
      <alignment horizontal="left"/>
    </xf>
    <xf numFmtId="0" fontId="22" fillId="25" borderId="0" xfId="36" applyFont="1" applyFill="1" applyBorder="1" applyAlignment="1">
      <alignment horizontal="center" vertical="center" textRotation="90"/>
    </xf>
    <xf numFmtId="0" fontId="25" fillId="25" borderId="0" xfId="36" applyFont="1" applyFill="1" applyBorder="1" applyAlignment="1">
      <alignment horizontal="center" vertical="center" textRotation="90"/>
    </xf>
    <xf numFmtId="0" fontId="26" fillId="25" borderId="0" xfId="36" applyFont="1" applyFill="1" applyBorder="1" applyAlignment="1">
      <alignment horizontal="center" vertical="center" wrapText="1"/>
    </xf>
    <xf numFmtId="0" fontId="25" fillId="25" borderId="0" xfId="36" applyFont="1" applyFill="1" applyBorder="1" applyAlignment="1">
      <alignment horizontal="center" vertical="center" wrapText="1"/>
    </xf>
    <xf numFmtId="0" fontId="33" fillId="27" borderId="11" xfId="36" applyFont="1" applyFill="1" applyBorder="1" applyAlignment="1">
      <alignment horizontal="center" vertical="center" textRotation="90"/>
    </xf>
    <xf numFmtId="0" fontId="33" fillId="27" borderId="15" xfId="36" applyFont="1" applyFill="1" applyBorder="1" applyAlignment="1">
      <alignment horizontal="center" vertical="center" textRotation="90"/>
    </xf>
    <xf numFmtId="0" fontId="3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1" borderId="10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2" fillId="33" borderId="10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0" fillId="30" borderId="0" xfId="0" applyFill="1" applyBorder="1" applyAlignment="1">
      <alignment horizontal="center"/>
    </xf>
    <xf numFmtId="0" fontId="12" fillId="27" borderId="10" xfId="0" applyFont="1" applyFill="1" applyBorder="1" applyAlignment="1">
      <alignment horizontal="center" vertical="top" wrapText="1"/>
    </xf>
    <xf numFmtId="0" fontId="0" fillId="27" borderId="10" xfId="0" applyFill="1" applyBorder="1" applyAlignment="1">
      <alignment horizontal="center" vertical="top" wrapText="1"/>
    </xf>
    <xf numFmtId="0" fontId="12" fillId="28" borderId="10" xfId="0" applyFont="1" applyFill="1" applyBorder="1" applyAlignment="1">
      <alignment horizontal="center" vertical="top" wrapText="1"/>
    </xf>
    <xf numFmtId="0" fontId="0" fillId="28" borderId="10" xfId="0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30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12" fillId="30" borderId="10" xfId="0" applyFont="1" applyFill="1" applyBorder="1" applyAlignment="1">
      <alignment horizontal="center" vertical="center"/>
    </xf>
    <xf numFmtId="0" fontId="12" fillId="3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 2" xfId="32" xr:uid="{00000000-0005-0000-0000-000020000000}"/>
    <cellStyle name="Incorrecto" xfId="33" builtinId="27" customBuiltin="1"/>
    <cellStyle name="Millares 2" xfId="34" xr:uid="{00000000-0005-0000-0000-000022000000}"/>
    <cellStyle name="Neutral" xfId="35" builtinId="28" customBuiltin="1"/>
    <cellStyle name="Normal" xfId="0" builtinId="0"/>
    <cellStyle name="Normal 2" xfId="36" xr:uid="{00000000-0005-0000-0000-000025000000}"/>
    <cellStyle name="Normal 2 2" xfId="52" xr:uid="{00000000-0005-0000-0000-000026000000}"/>
    <cellStyle name="Normal 3" xfId="37" xr:uid="{00000000-0005-0000-0000-000027000000}"/>
    <cellStyle name="Normal 3 2" xfId="38" xr:uid="{00000000-0005-0000-0000-000028000000}"/>
    <cellStyle name="Notas" xfId="39" builtinId="10" customBuiltin="1"/>
    <cellStyle name="Porcentual 2" xfId="40" xr:uid="{00000000-0005-0000-0000-00002A000000}"/>
    <cellStyle name="Porcentual 3" xfId="41" xr:uid="{00000000-0005-0000-0000-00002B000000}"/>
    <cellStyle name="Salida" xfId="42" builtinId="21" customBuiltin="1"/>
    <cellStyle name="Sin nombre1" xfId="43" xr:uid="{00000000-0005-0000-0000-00002D000000}"/>
    <cellStyle name="Sin nombre2" xfId="44" xr:uid="{00000000-0005-0000-0000-00002E000000}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481"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</dxfs>
  <tableStyles count="0" defaultTableStyle="TableStyleMedium9" defaultPivotStyle="PivotStyleLight16"/>
  <colors>
    <mruColors>
      <color rgb="FF217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7</xdr:row>
      <xdr:rowOff>0</xdr:rowOff>
    </xdr:from>
    <xdr:to>
      <xdr:col>35</xdr:col>
      <xdr:colOff>28575</xdr:colOff>
      <xdr:row>7</xdr:row>
      <xdr:rowOff>76200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3583" y="196850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28575</xdr:colOff>
      <xdr:row>0</xdr:row>
      <xdr:rowOff>76200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E6F05ACC-373B-4F38-9552-41E02C44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585449</xdr:colOff>
      <xdr:row>0</xdr:row>
      <xdr:rowOff>47625</xdr:rowOff>
    </xdr:from>
    <xdr:ext cx="1748176" cy="714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D8A6158C-6C81-4200-890E-9D5CEE2D25C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5449" y="47625"/>
          <a:ext cx="1748176" cy="7143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396680</xdr:colOff>
      <xdr:row>50</xdr:row>
      <xdr:rowOff>47625</xdr:rowOff>
    </xdr:from>
    <xdr:to>
      <xdr:col>1</xdr:col>
      <xdr:colOff>1419225</xdr:colOff>
      <xdr:row>52</xdr:row>
      <xdr:rowOff>179705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DF262F-1B70-7DEA-8EB4-86033FB4F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929" b="96429" l="9434" r="99245">
                      <a14:foregroundMark x1="66415" y1="88393" x2="74340" y2="96429"/>
                      <a14:foregroundMark x1="89057" y1="26786" x2="94717" y2="58929"/>
                      <a14:foregroundMark x1="94340" y1="34821" x2="99245" y2="34821"/>
                      <a14:foregroundMark x1="10189" y1="29464" x2="77358" y2="47321"/>
                    </a14:backgroundRemoval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80" y="34385250"/>
          <a:ext cx="1813120" cy="7702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159408</xdr:colOff>
      <xdr:row>49</xdr:row>
      <xdr:rowOff>85725</xdr:rowOff>
    </xdr:from>
    <xdr:to>
      <xdr:col>23</xdr:col>
      <xdr:colOff>12065</xdr:colOff>
      <xdr:row>51</xdr:row>
      <xdr:rowOff>446405</xdr:rowOff>
    </xdr:to>
    <xdr:pic>
      <xdr:nvPicPr>
        <xdr:cNvPr id="11" name="Imagen 10" descr="Texto, Carta&#10;&#10;Descripción generada automáticamente">
          <a:extLst>
            <a:ext uri="{FF2B5EF4-FFF2-40B4-BE49-F238E27FC236}">
              <a16:creationId xmlns:a16="http://schemas.microsoft.com/office/drawing/2014/main" id="{598EC448-521D-AD87-A636-6C1DA9AD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434" b="89623" l="441" r="95595">
                      <a14:foregroundMark x1="17181" y1="33019" x2="25551" y2="56604"/>
                      <a14:foregroundMark x1="15859" y1="63208" x2="881" y2="74528"/>
                      <a14:foregroundMark x1="21586" y1="64151" x2="56388" y2="71698"/>
                      <a14:foregroundMark x1="56388" y1="71698" x2="71366" y2="66981"/>
                      <a14:foregroundMark x1="94714" y1="72642" x2="95595" y2="792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2533" y="34213800"/>
          <a:ext cx="1567157" cy="7321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1</xdr:col>
      <xdr:colOff>676275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7A79C4-85B5-4ED7-9D1D-EF0BDD1995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6675"/>
          <a:ext cx="16383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Y137"/>
  <sheetViews>
    <sheetView tabSelected="1" topLeftCell="A47" zoomScaleNormal="100" zoomScaleSheetLayoutView="100" workbookViewId="0">
      <selection activeCell="A56" sqref="A56:AE56"/>
    </sheetView>
  </sheetViews>
  <sheetFormatPr baseColWidth="10" defaultColWidth="11.42578125" defaultRowHeight="12" x14ac:dyDescent="0.2"/>
  <cols>
    <col min="1" max="1" width="11.85546875" style="3" customWidth="1"/>
    <col min="2" max="2" width="25.5703125" style="3" customWidth="1"/>
    <col min="3" max="3" width="15.85546875" style="3" customWidth="1"/>
    <col min="4" max="4" width="3.7109375" style="3" customWidth="1"/>
    <col min="5" max="5" width="2.85546875" style="3" customWidth="1"/>
    <col min="6" max="6" width="3.7109375" style="3" customWidth="1"/>
    <col min="7" max="8" width="3.28515625" style="3" customWidth="1"/>
    <col min="9" max="9" width="2.85546875" style="3" customWidth="1"/>
    <col min="10" max="10" width="3.5703125" style="3" customWidth="1"/>
    <col min="11" max="11" width="2.85546875" style="3" customWidth="1"/>
    <col min="12" max="12" width="3" style="3" customWidth="1"/>
    <col min="13" max="13" width="3.5703125" style="3" customWidth="1"/>
    <col min="14" max="14" width="3.28515625" style="3" customWidth="1"/>
    <col min="15" max="15" width="2.85546875" style="3" customWidth="1"/>
    <col min="16" max="16" width="2.7109375" style="3" customWidth="1"/>
    <col min="17" max="19" width="2.85546875" style="3" customWidth="1"/>
    <col min="20" max="20" width="2.7109375" style="3" customWidth="1"/>
    <col min="21" max="21" width="2.85546875" style="3" customWidth="1"/>
    <col min="22" max="22" width="3.28515625" style="3" customWidth="1"/>
    <col min="23" max="23" width="2.7109375" style="3" customWidth="1"/>
    <col min="24" max="24" width="2.5703125" style="3" customWidth="1"/>
    <col min="25" max="25" width="3" style="3" customWidth="1"/>
    <col min="26" max="26" width="2.5703125" style="3" customWidth="1"/>
    <col min="27" max="27" width="2.85546875" style="3" customWidth="1"/>
    <col min="28" max="28" width="26.140625" style="6" customWidth="1"/>
    <col min="29" max="29" width="7.7109375" style="3" customWidth="1"/>
    <col min="30" max="30" width="7.7109375" style="6" customWidth="1"/>
    <col min="31" max="31" width="15" style="3" customWidth="1"/>
    <col min="32" max="32" width="16.85546875" style="3" customWidth="1"/>
    <col min="33" max="33" width="11.5703125" style="3" customWidth="1"/>
    <col min="34" max="16384" width="11.42578125" style="3"/>
  </cols>
  <sheetData>
    <row r="1" spans="1:51" s="2" customFormat="1" ht="15" customHeight="1" x14ac:dyDescent="0.2">
      <c r="A1" s="92"/>
      <c r="B1" s="93"/>
      <c r="C1" s="111" t="s">
        <v>98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 t="s">
        <v>180</v>
      </c>
      <c r="AG1" s="111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</row>
    <row r="2" spans="1:51" s="2" customFormat="1" ht="9" customHeight="1" x14ac:dyDescent="0.2">
      <c r="A2" s="92"/>
      <c r="B2" s="93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</row>
    <row r="3" spans="1:51" s="2" customFormat="1" ht="12" customHeight="1" x14ac:dyDescent="0.2">
      <c r="A3" s="92"/>
      <c r="B3" s="92"/>
      <c r="C3" s="111" t="s">
        <v>111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 t="s">
        <v>125</v>
      </c>
      <c r="AG3" s="111"/>
      <c r="AH3" s="29"/>
      <c r="AI3" s="29"/>
      <c r="AJ3" s="29"/>
      <c r="AK3" s="29"/>
      <c r="AL3" s="29"/>
      <c r="AM3" s="29"/>
      <c r="AN3" s="29"/>
    </row>
    <row r="4" spans="1:51" s="2" customFormat="1" ht="12" customHeight="1" x14ac:dyDescent="0.2">
      <c r="A4" s="92"/>
      <c r="B4" s="92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</row>
    <row r="5" spans="1:51" s="2" customFormat="1" ht="15.75" customHeight="1" x14ac:dyDescent="0.2">
      <c r="A5" s="92"/>
      <c r="B5" s="92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 t="s">
        <v>181</v>
      </c>
      <c r="AG5" s="111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51" ht="12.75" customHeight="1" x14ac:dyDescent="0.2">
      <c r="A6" s="101" t="s">
        <v>0</v>
      </c>
      <c r="B6" s="101"/>
      <c r="C6" s="91" t="s">
        <v>5</v>
      </c>
      <c r="D6" s="91" t="s">
        <v>6</v>
      </c>
      <c r="E6" s="91"/>
      <c r="F6" s="91"/>
      <c r="G6" s="91"/>
      <c r="H6" s="91"/>
      <c r="I6" s="91"/>
      <c r="J6" s="91" t="s">
        <v>7</v>
      </c>
      <c r="K6" s="91"/>
      <c r="L6" s="91"/>
      <c r="M6" s="91"/>
      <c r="N6" s="91"/>
      <c r="O6" s="91"/>
      <c r="P6" s="91" t="s">
        <v>8</v>
      </c>
      <c r="Q6" s="91"/>
      <c r="R6" s="91"/>
      <c r="S6" s="91"/>
      <c r="T6" s="91"/>
      <c r="U6" s="91"/>
      <c r="V6" s="91" t="s">
        <v>9</v>
      </c>
      <c r="W6" s="91"/>
      <c r="X6" s="91"/>
      <c r="Y6" s="91"/>
      <c r="Z6" s="91"/>
      <c r="AA6" s="91"/>
      <c r="AB6" s="86" t="s">
        <v>10</v>
      </c>
      <c r="AC6" s="89" t="s">
        <v>11</v>
      </c>
      <c r="AD6" s="89"/>
      <c r="AE6" s="89"/>
      <c r="AF6" s="89" t="s">
        <v>26</v>
      </c>
      <c r="AG6" s="89" t="s">
        <v>128</v>
      </c>
    </row>
    <row r="7" spans="1:51" ht="19.5" customHeight="1" x14ac:dyDescent="0.2">
      <c r="A7" s="101"/>
      <c r="B7" s="101"/>
      <c r="C7" s="91"/>
      <c r="D7" s="91" t="s">
        <v>12</v>
      </c>
      <c r="E7" s="91"/>
      <c r="F7" s="91" t="s">
        <v>13</v>
      </c>
      <c r="G7" s="91"/>
      <c r="H7" s="91" t="s">
        <v>14</v>
      </c>
      <c r="I7" s="91"/>
      <c r="J7" s="91" t="s">
        <v>15</v>
      </c>
      <c r="K7" s="91"/>
      <c r="L7" s="91" t="s">
        <v>16</v>
      </c>
      <c r="M7" s="91"/>
      <c r="N7" s="91" t="s">
        <v>17</v>
      </c>
      <c r="O7" s="91"/>
      <c r="P7" s="91" t="s">
        <v>18</v>
      </c>
      <c r="Q7" s="91"/>
      <c r="R7" s="91" t="s">
        <v>19</v>
      </c>
      <c r="S7" s="91"/>
      <c r="T7" s="91" t="s">
        <v>20</v>
      </c>
      <c r="U7" s="91"/>
      <c r="V7" s="91" t="s">
        <v>21</v>
      </c>
      <c r="W7" s="91"/>
      <c r="X7" s="91" t="s">
        <v>22</v>
      </c>
      <c r="Y7" s="91"/>
      <c r="Z7" s="91" t="s">
        <v>23</v>
      </c>
      <c r="AA7" s="91"/>
      <c r="AB7" s="87"/>
      <c r="AC7" s="89"/>
      <c r="AD7" s="89"/>
      <c r="AE7" s="89"/>
      <c r="AF7" s="89"/>
      <c r="AG7" s="89"/>
    </row>
    <row r="8" spans="1:51" x14ac:dyDescent="0.2">
      <c r="A8" s="101"/>
      <c r="B8" s="101"/>
      <c r="C8" s="91"/>
      <c r="D8" s="33" t="s">
        <v>1</v>
      </c>
      <c r="E8" s="33" t="s">
        <v>2</v>
      </c>
      <c r="F8" s="33" t="s">
        <v>1</v>
      </c>
      <c r="G8" s="33" t="s">
        <v>2</v>
      </c>
      <c r="H8" s="33" t="s">
        <v>1</v>
      </c>
      <c r="I8" s="33" t="s">
        <v>2</v>
      </c>
      <c r="J8" s="33" t="s">
        <v>1</v>
      </c>
      <c r="K8" s="33" t="s">
        <v>2</v>
      </c>
      <c r="L8" s="33" t="s">
        <v>1</v>
      </c>
      <c r="M8" s="33" t="s">
        <v>2</v>
      </c>
      <c r="N8" s="33" t="s">
        <v>1</v>
      </c>
      <c r="O8" s="33" t="s">
        <v>2</v>
      </c>
      <c r="P8" s="33" t="s">
        <v>1</v>
      </c>
      <c r="Q8" s="33" t="s">
        <v>2</v>
      </c>
      <c r="R8" s="33" t="s">
        <v>1</v>
      </c>
      <c r="S8" s="33" t="s">
        <v>2</v>
      </c>
      <c r="T8" s="33" t="s">
        <v>1</v>
      </c>
      <c r="U8" s="33" t="s">
        <v>2</v>
      </c>
      <c r="V8" s="33" t="s">
        <v>1</v>
      </c>
      <c r="W8" s="33" t="s">
        <v>2</v>
      </c>
      <c r="X8" s="33" t="s">
        <v>1</v>
      </c>
      <c r="Y8" s="33" t="s">
        <v>2</v>
      </c>
      <c r="Z8" s="33" t="s">
        <v>1</v>
      </c>
      <c r="AA8" s="33" t="s">
        <v>2</v>
      </c>
      <c r="AB8" s="88"/>
      <c r="AC8" s="66" t="s">
        <v>1</v>
      </c>
      <c r="AD8" s="66" t="s">
        <v>24</v>
      </c>
      <c r="AE8" s="66" t="s">
        <v>25</v>
      </c>
      <c r="AF8" s="89"/>
      <c r="AG8" s="89"/>
    </row>
    <row r="9" spans="1:51" ht="42.75" customHeight="1" x14ac:dyDescent="0.2">
      <c r="A9" s="94" t="s">
        <v>57</v>
      </c>
      <c r="B9" s="94"/>
      <c r="C9" s="34"/>
      <c r="D9" s="95" t="s">
        <v>121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65" t="s">
        <v>35</v>
      </c>
      <c r="AC9" s="67"/>
      <c r="AD9" s="67"/>
      <c r="AE9" s="67"/>
      <c r="AF9" s="67"/>
      <c r="AG9" s="67"/>
    </row>
    <row r="10" spans="1:51" s="1" customFormat="1" ht="89.25" customHeight="1" x14ac:dyDescent="0.2">
      <c r="A10" s="96" t="s">
        <v>27</v>
      </c>
      <c r="B10" s="35" t="s">
        <v>82</v>
      </c>
      <c r="C10" s="36" t="s">
        <v>29</v>
      </c>
      <c r="D10" s="37"/>
      <c r="E10" s="38"/>
      <c r="F10" s="39"/>
      <c r="G10" s="39"/>
      <c r="H10" s="39"/>
      <c r="I10" s="39"/>
      <c r="J10" s="39"/>
      <c r="K10" s="39"/>
      <c r="L10" s="39" t="s">
        <v>1</v>
      </c>
      <c r="M10" s="39" t="s">
        <v>2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40"/>
      <c r="AB10" s="41" t="s">
        <v>136</v>
      </c>
      <c r="AC10" s="42">
        <f>COUNTIF(F10:AA10,"P")</f>
        <v>1</v>
      </c>
      <c r="AD10" s="42">
        <f>COUNTIF(F10:AA10,"E")</f>
        <v>1</v>
      </c>
      <c r="AE10" s="43">
        <f>AD10/AC10</f>
        <v>1</v>
      </c>
      <c r="AF10" s="68" t="s">
        <v>141</v>
      </c>
      <c r="AG10" s="69" t="s">
        <v>152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s="1" customFormat="1" ht="67.5" x14ac:dyDescent="0.2">
      <c r="A11" s="96"/>
      <c r="B11" s="35" t="s">
        <v>83</v>
      </c>
      <c r="C11" s="36" t="s">
        <v>87</v>
      </c>
      <c r="D11" s="45" t="s">
        <v>1</v>
      </c>
      <c r="E11" s="45" t="s">
        <v>2</v>
      </c>
      <c r="F11" s="45"/>
      <c r="G11" s="45"/>
      <c r="H11" s="45"/>
      <c r="I11" s="45"/>
      <c r="J11" s="45"/>
      <c r="K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1" t="s">
        <v>137</v>
      </c>
      <c r="AC11" s="42">
        <v>1</v>
      </c>
      <c r="AD11" s="42">
        <f>COUNTIF(E11:AA11,"E")</f>
        <v>1</v>
      </c>
      <c r="AE11" s="43">
        <f>AD11/AC11</f>
        <v>1</v>
      </c>
      <c r="AF11" s="68" t="s">
        <v>179</v>
      </c>
      <c r="AG11" s="69" t="s">
        <v>152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s="1" customFormat="1" ht="42.75" customHeight="1" x14ac:dyDescent="0.2">
      <c r="A12" s="96"/>
      <c r="B12" s="35" t="s">
        <v>95</v>
      </c>
      <c r="C12" s="36" t="s">
        <v>85</v>
      </c>
      <c r="D12" s="44"/>
      <c r="E12" s="45"/>
      <c r="F12" s="45"/>
      <c r="G12" s="45"/>
      <c r="H12" s="45" t="s">
        <v>1</v>
      </c>
      <c r="I12" s="45" t="s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1" t="s">
        <v>138</v>
      </c>
      <c r="AC12" s="42">
        <f>COUNTIF(E12:AA12,"P")</f>
        <v>1</v>
      </c>
      <c r="AD12" s="42">
        <f>COUNTIF(E12:AA12,"E")</f>
        <v>1</v>
      </c>
      <c r="AE12" s="43">
        <f t="shared" ref="AE12:AE22" si="0">AD12/AC12</f>
        <v>1</v>
      </c>
      <c r="AF12" s="68" t="s">
        <v>140</v>
      </c>
      <c r="AG12" s="69" t="s">
        <v>152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1:51" s="1" customFormat="1" ht="48" customHeight="1" x14ac:dyDescent="0.2">
      <c r="A13" s="96"/>
      <c r="B13" s="35" t="s">
        <v>62</v>
      </c>
      <c r="C13" s="36" t="s">
        <v>29</v>
      </c>
      <c r="D13" s="47" t="s">
        <v>1</v>
      </c>
      <c r="E13" s="45" t="s">
        <v>2</v>
      </c>
      <c r="F13" s="45" t="s">
        <v>1</v>
      </c>
      <c r="G13" s="45" t="s">
        <v>2</v>
      </c>
      <c r="H13" s="45" t="s">
        <v>1</v>
      </c>
      <c r="I13" s="45" t="s">
        <v>2</v>
      </c>
      <c r="J13" s="45" t="s">
        <v>1</v>
      </c>
      <c r="K13" s="45" t="s">
        <v>2</v>
      </c>
      <c r="L13" s="45" t="s">
        <v>1</v>
      </c>
      <c r="M13" s="45" t="s">
        <v>2</v>
      </c>
      <c r="N13" s="45" t="s">
        <v>1</v>
      </c>
      <c r="O13" s="45" t="s">
        <v>2</v>
      </c>
      <c r="P13" s="45" t="s">
        <v>1</v>
      </c>
      <c r="Q13" s="45" t="s">
        <v>2</v>
      </c>
      <c r="R13" s="45" t="s">
        <v>1</v>
      </c>
      <c r="S13" s="45" t="s">
        <v>2</v>
      </c>
      <c r="T13" s="45" t="s">
        <v>1</v>
      </c>
      <c r="U13" s="45" t="s">
        <v>2</v>
      </c>
      <c r="V13" s="45" t="s">
        <v>1</v>
      </c>
      <c r="W13" s="45"/>
      <c r="X13" s="45" t="s">
        <v>1</v>
      </c>
      <c r="Y13" s="45"/>
      <c r="Z13" s="45" t="s">
        <v>1</v>
      </c>
      <c r="AA13" s="46"/>
      <c r="AB13" s="41" t="s">
        <v>122</v>
      </c>
      <c r="AC13" s="42">
        <f t="shared" ref="AC13:AC48" si="1">COUNTIF(D13:AA13,"P")</f>
        <v>12</v>
      </c>
      <c r="AD13" s="42">
        <f t="shared" ref="AD13:AD48" si="2">COUNTIF(D13:AA13,"E")</f>
        <v>9</v>
      </c>
      <c r="AE13" s="43">
        <f t="shared" si="0"/>
        <v>0.75</v>
      </c>
      <c r="AF13" s="68" t="s">
        <v>178</v>
      </c>
      <c r="AG13" s="69" t="s">
        <v>151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s="1" customFormat="1" ht="74.25" customHeight="1" x14ac:dyDescent="0.2">
      <c r="A14" s="96"/>
      <c r="B14" s="35" t="s">
        <v>168</v>
      </c>
      <c r="C14" s="36" t="s">
        <v>84</v>
      </c>
      <c r="D14" s="47" t="s">
        <v>113</v>
      </c>
      <c r="E14" s="45" t="s">
        <v>2</v>
      </c>
      <c r="F14" s="47" t="s">
        <v>113</v>
      </c>
      <c r="G14" s="45" t="s">
        <v>2</v>
      </c>
      <c r="H14" s="47" t="s">
        <v>113</v>
      </c>
      <c r="I14" s="45" t="s">
        <v>2</v>
      </c>
      <c r="J14" s="47" t="s">
        <v>113</v>
      </c>
      <c r="K14" s="45" t="s">
        <v>2</v>
      </c>
      <c r="L14" s="47" t="s">
        <v>113</v>
      </c>
      <c r="M14" s="45" t="s">
        <v>2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1" t="s">
        <v>167</v>
      </c>
      <c r="AC14" s="42">
        <f>COUNTIF(D14:AA14,"P")</f>
        <v>5</v>
      </c>
      <c r="AD14" s="42">
        <f t="shared" ref="AD14" si="3">COUNTIF(D14:AA14,"E")</f>
        <v>5</v>
      </c>
      <c r="AE14" s="43">
        <f t="shared" ref="AE14" si="4">AD14/AC14</f>
        <v>1</v>
      </c>
      <c r="AF14" s="68" t="s">
        <v>139</v>
      </c>
      <c r="AG14" s="69" t="s">
        <v>152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s="1" customFormat="1" ht="74.25" customHeight="1" x14ac:dyDescent="0.2">
      <c r="A15" s="96"/>
      <c r="B15" s="35" t="s">
        <v>169</v>
      </c>
      <c r="C15" s="36" t="s">
        <v>84</v>
      </c>
      <c r="D15" s="47" t="s">
        <v>1</v>
      </c>
      <c r="E15" s="45" t="s">
        <v>2</v>
      </c>
      <c r="F15" s="45"/>
      <c r="G15" s="45"/>
      <c r="H15" s="45" t="s">
        <v>1</v>
      </c>
      <c r="I15" s="45" t="s">
        <v>2</v>
      </c>
      <c r="J15" s="45"/>
      <c r="K15" s="45"/>
      <c r="L15" s="45"/>
      <c r="M15" s="45"/>
      <c r="N15" s="45" t="s">
        <v>1</v>
      </c>
      <c r="O15" s="45" t="s">
        <v>2</v>
      </c>
      <c r="P15" s="45"/>
      <c r="Q15" s="45"/>
      <c r="R15" s="45"/>
      <c r="S15" s="45"/>
      <c r="T15" s="45" t="s">
        <v>1</v>
      </c>
      <c r="U15" s="45" t="s">
        <v>2</v>
      </c>
      <c r="V15" s="45"/>
      <c r="W15" s="45"/>
      <c r="X15" s="45"/>
      <c r="Y15" s="45"/>
      <c r="Z15" s="45" t="s">
        <v>1</v>
      </c>
      <c r="AA15" s="46"/>
      <c r="AB15" s="41" t="s">
        <v>167</v>
      </c>
      <c r="AC15" s="42">
        <f>COUNTIF(D15:AA15,"P")</f>
        <v>5</v>
      </c>
      <c r="AD15" s="42">
        <f t="shared" si="2"/>
        <v>4</v>
      </c>
      <c r="AE15" s="43">
        <f t="shared" si="0"/>
        <v>0.8</v>
      </c>
      <c r="AF15" s="68" t="s">
        <v>170</v>
      </c>
      <c r="AG15" s="69" t="s">
        <v>152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s="1" customFormat="1" ht="93.75" customHeight="1" x14ac:dyDescent="0.2">
      <c r="A16" s="96"/>
      <c r="B16" s="64" t="s">
        <v>96</v>
      </c>
      <c r="C16" s="36" t="s">
        <v>84</v>
      </c>
      <c r="D16" s="47" t="s">
        <v>1</v>
      </c>
      <c r="E16" s="45" t="s">
        <v>2</v>
      </c>
      <c r="F16" s="45" t="s">
        <v>1</v>
      </c>
      <c r="G16" s="45" t="s">
        <v>2</v>
      </c>
      <c r="H16" s="45" t="s">
        <v>1</v>
      </c>
      <c r="I16" s="45" t="s">
        <v>2</v>
      </c>
      <c r="J16" s="45" t="s">
        <v>1</v>
      </c>
      <c r="K16" s="45" t="s">
        <v>2</v>
      </c>
      <c r="L16" s="45" t="s">
        <v>1</v>
      </c>
      <c r="M16" s="45" t="s">
        <v>2</v>
      </c>
      <c r="N16" s="45" t="s">
        <v>1</v>
      </c>
      <c r="O16" s="45" t="s">
        <v>2</v>
      </c>
      <c r="P16" s="45" t="s">
        <v>1</v>
      </c>
      <c r="Q16" s="45"/>
      <c r="R16" s="45" t="s">
        <v>1</v>
      </c>
      <c r="S16" s="45"/>
      <c r="T16" s="45" t="s">
        <v>1</v>
      </c>
      <c r="U16" s="45" t="s">
        <v>2</v>
      </c>
      <c r="V16" s="45" t="s">
        <v>1</v>
      </c>
      <c r="W16" s="45"/>
      <c r="X16" s="45" t="s">
        <v>1</v>
      </c>
      <c r="Y16" s="45"/>
      <c r="Z16" s="45" t="s">
        <v>1</v>
      </c>
      <c r="AA16" s="46"/>
      <c r="AB16" s="41" t="s">
        <v>130</v>
      </c>
      <c r="AC16" s="42">
        <f t="shared" si="1"/>
        <v>12</v>
      </c>
      <c r="AD16" s="42">
        <f t="shared" si="2"/>
        <v>7</v>
      </c>
      <c r="AE16" s="43">
        <f t="shared" si="0"/>
        <v>0.58333333333333337</v>
      </c>
      <c r="AF16" s="68" t="s">
        <v>171</v>
      </c>
      <c r="AG16" s="69" t="s">
        <v>146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s="1" customFormat="1" ht="68.25" customHeight="1" x14ac:dyDescent="0.2">
      <c r="A17" s="96"/>
      <c r="B17" s="35" t="s">
        <v>132</v>
      </c>
      <c r="C17" s="36" t="s">
        <v>84</v>
      </c>
      <c r="D17" s="47" t="s">
        <v>1</v>
      </c>
      <c r="E17" s="45" t="s">
        <v>2</v>
      </c>
      <c r="F17" s="45"/>
      <c r="G17" s="45"/>
      <c r="H17" s="45" t="s">
        <v>1</v>
      </c>
      <c r="I17" s="45" t="s">
        <v>2</v>
      </c>
      <c r="J17" s="45"/>
      <c r="K17" s="45"/>
      <c r="L17" s="45"/>
      <c r="M17" s="45"/>
      <c r="N17" s="45" t="s">
        <v>1</v>
      </c>
      <c r="O17" s="45"/>
      <c r="P17" s="45"/>
      <c r="Q17" s="45"/>
      <c r="R17" s="45"/>
      <c r="S17" s="45"/>
      <c r="T17" s="45" t="s">
        <v>1</v>
      </c>
      <c r="U17" s="45" t="s">
        <v>2</v>
      </c>
      <c r="V17" s="45"/>
      <c r="W17" s="45"/>
      <c r="X17" s="45"/>
      <c r="Y17" s="45"/>
      <c r="Z17" s="45" t="s">
        <v>1</v>
      </c>
      <c r="AA17" s="46"/>
      <c r="AB17" s="41" t="s">
        <v>172</v>
      </c>
      <c r="AC17" s="42">
        <f t="shared" si="1"/>
        <v>5</v>
      </c>
      <c r="AD17" s="42">
        <f t="shared" si="2"/>
        <v>3</v>
      </c>
      <c r="AE17" s="43">
        <f t="shared" si="0"/>
        <v>0.6</v>
      </c>
      <c r="AF17" s="68" t="s">
        <v>148</v>
      </c>
      <c r="AG17" s="69" t="s">
        <v>147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 s="1" customFormat="1" ht="97.5" customHeight="1" x14ac:dyDescent="0.2">
      <c r="A18" s="96"/>
      <c r="B18" s="35" t="s">
        <v>63</v>
      </c>
      <c r="C18" s="36" t="s">
        <v>84</v>
      </c>
      <c r="D18" s="47" t="s">
        <v>1</v>
      </c>
      <c r="E18" s="45" t="s">
        <v>2</v>
      </c>
      <c r="F18" s="45" t="s">
        <v>113</v>
      </c>
      <c r="G18" s="45" t="s">
        <v>2</v>
      </c>
      <c r="H18" s="45" t="s">
        <v>113</v>
      </c>
      <c r="I18" s="45" t="s">
        <v>2</v>
      </c>
      <c r="J18" s="45" t="s">
        <v>113</v>
      </c>
      <c r="K18" s="45" t="s">
        <v>2</v>
      </c>
      <c r="L18" s="45" t="s">
        <v>113</v>
      </c>
      <c r="M18" s="45" t="s">
        <v>2</v>
      </c>
      <c r="N18" s="45" t="s">
        <v>113</v>
      </c>
      <c r="O18" s="45"/>
      <c r="P18" s="45" t="s">
        <v>113</v>
      </c>
      <c r="Q18" s="45"/>
      <c r="R18" s="45" t="s">
        <v>113</v>
      </c>
      <c r="S18" s="45"/>
      <c r="T18" s="45" t="s">
        <v>113</v>
      </c>
      <c r="U18" s="45" t="s">
        <v>2</v>
      </c>
      <c r="V18" s="45" t="s">
        <v>113</v>
      </c>
      <c r="W18" s="45"/>
      <c r="X18" s="45" t="s">
        <v>113</v>
      </c>
      <c r="Y18" s="45"/>
      <c r="Z18" s="45" t="s">
        <v>113</v>
      </c>
      <c r="AA18" s="46"/>
      <c r="AB18" s="41" t="s">
        <v>134</v>
      </c>
      <c r="AC18" s="42">
        <f t="shared" si="1"/>
        <v>12</v>
      </c>
      <c r="AD18" s="42">
        <f t="shared" si="2"/>
        <v>6</v>
      </c>
      <c r="AE18" s="43">
        <f t="shared" si="0"/>
        <v>0.5</v>
      </c>
      <c r="AF18" s="68" t="s">
        <v>149</v>
      </c>
      <c r="AG18" s="69" t="s">
        <v>146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 s="1" customFormat="1" ht="72" customHeight="1" x14ac:dyDescent="0.2">
      <c r="A19" s="96"/>
      <c r="B19" s="35" t="s">
        <v>86</v>
      </c>
      <c r="C19" s="36" t="s">
        <v>87</v>
      </c>
      <c r="D19" s="45" t="s">
        <v>1</v>
      </c>
      <c r="E19" s="45" t="s">
        <v>2</v>
      </c>
      <c r="F19" s="45" t="s">
        <v>1</v>
      </c>
      <c r="G19" s="45" t="s">
        <v>2</v>
      </c>
      <c r="H19" s="45" t="s">
        <v>1</v>
      </c>
      <c r="I19" s="45" t="s">
        <v>2</v>
      </c>
      <c r="J19" s="45" t="s">
        <v>1</v>
      </c>
      <c r="K19" s="45" t="s">
        <v>2</v>
      </c>
      <c r="L19" s="45" t="s">
        <v>1</v>
      </c>
      <c r="M19" s="45" t="s">
        <v>2</v>
      </c>
      <c r="N19" s="45" t="s">
        <v>1</v>
      </c>
      <c r="O19" s="45"/>
      <c r="P19" s="45" t="s">
        <v>1</v>
      </c>
      <c r="Q19" s="45"/>
      <c r="R19" s="45" t="s">
        <v>1</v>
      </c>
      <c r="S19" s="45"/>
      <c r="T19" s="45" t="s">
        <v>1</v>
      </c>
      <c r="U19" s="45" t="s">
        <v>2</v>
      </c>
      <c r="V19" s="45" t="s">
        <v>1</v>
      </c>
      <c r="W19" s="45"/>
      <c r="X19" s="45" t="s">
        <v>1</v>
      </c>
      <c r="Y19" s="45"/>
      <c r="Z19" s="45" t="s">
        <v>1</v>
      </c>
      <c r="AA19" s="45"/>
      <c r="AB19" s="41" t="s">
        <v>135</v>
      </c>
      <c r="AC19" s="42">
        <f t="shared" si="1"/>
        <v>12</v>
      </c>
      <c r="AD19" s="42">
        <f t="shared" si="2"/>
        <v>6</v>
      </c>
      <c r="AE19" s="43">
        <f t="shared" si="0"/>
        <v>0.5</v>
      </c>
      <c r="AF19" s="68" t="s">
        <v>150</v>
      </c>
      <c r="AG19" s="69" t="s">
        <v>151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1:51" s="1" customFormat="1" ht="49.5" customHeight="1" x14ac:dyDescent="0.2">
      <c r="A20" s="96"/>
      <c r="B20" s="35" t="s">
        <v>97</v>
      </c>
      <c r="C20" s="36" t="s">
        <v>87</v>
      </c>
      <c r="D20" s="47"/>
      <c r="E20" s="45"/>
      <c r="F20" s="45"/>
      <c r="G20" s="45"/>
      <c r="H20" s="45"/>
      <c r="I20" s="45"/>
      <c r="J20" s="45"/>
      <c r="K20" s="45"/>
      <c r="L20" s="45"/>
      <c r="M20" s="45"/>
      <c r="P20" s="45" t="s">
        <v>1</v>
      </c>
      <c r="Q20" s="45"/>
      <c r="R20" s="45" t="s">
        <v>1</v>
      </c>
      <c r="S20" s="45"/>
      <c r="T20" s="45"/>
      <c r="U20" s="45"/>
      <c r="V20" s="45"/>
      <c r="W20" s="45"/>
      <c r="X20" s="45"/>
      <c r="Y20" s="45"/>
      <c r="Z20" s="45"/>
      <c r="AA20" s="46"/>
      <c r="AB20" s="41" t="s">
        <v>99</v>
      </c>
      <c r="AC20" s="42">
        <f t="shared" si="1"/>
        <v>2</v>
      </c>
      <c r="AD20" s="42">
        <f t="shared" si="2"/>
        <v>0</v>
      </c>
      <c r="AE20" s="43">
        <f t="shared" si="0"/>
        <v>0</v>
      </c>
      <c r="AF20" s="68" t="s">
        <v>173</v>
      </c>
      <c r="AG20" s="69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 s="1" customFormat="1" ht="109.5" customHeight="1" x14ac:dyDescent="0.2">
      <c r="A21" s="96"/>
      <c r="B21" s="48" t="s">
        <v>89</v>
      </c>
      <c r="C21" s="36" t="s">
        <v>29</v>
      </c>
      <c r="D21" s="47"/>
      <c r="E21" s="45"/>
      <c r="F21" s="45"/>
      <c r="G21" s="45"/>
      <c r="H21" s="45"/>
      <c r="I21" s="45"/>
      <c r="K21" s="45"/>
      <c r="L21" s="45" t="s">
        <v>113</v>
      </c>
      <c r="M21" s="45" t="s">
        <v>2</v>
      </c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6"/>
      <c r="AB21" s="49" t="s">
        <v>123</v>
      </c>
      <c r="AC21" s="42">
        <f t="shared" si="1"/>
        <v>1</v>
      </c>
      <c r="AD21" s="42">
        <f t="shared" si="2"/>
        <v>1</v>
      </c>
      <c r="AE21" s="43">
        <f t="shared" si="0"/>
        <v>1</v>
      </c>
      <c r="AF21" s="70" t="s">
        <v>145</v>
      </c>
      <c r="AG21" s="75">
        <v>45439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 s="1" customFormat="1" ht="78" customHeight="1" x14ac:dyDescent="0.2">
      <c r="A22" s="96"/>
      <c r="B22" s="48" t="s">
        <v>90</v>
      </c>
      <c r="C22" s="36" t="s">
        <v>84</v>
      </c>
      <c r="D22" s="44"/>
      <c r="E22" s="45"/>
      <c r="F22" s="45"/>
      <c r="G22" s="45"/>
      <c r="H22" s="45"/>
      <c r="I22" s="45"/>
      <c r="J22" s="45" t="s">
        <v>113</v>
      </c>
      <c r="K22" s="45" t="s">
        <v>2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6"/>
      <c r="AB22" s="49" t="s">
        <v>153</v>
      </c>
      <c r="AC22" s="42">
        <f>COUNTIF(E22:AA22,"P")</f>
        <v>1</v>
      </c>
      <c r="AD22" s="42">
        <f>COUNTIF(E22:AA22,"E")</f>
        <v>1</v>
      </c>
      <c r="AE22" s="43">
        <f t="shared" si="0"/>
        <v>1</v>
      </c>
      <c r="AF22" s="70" t="s">
        <v>144</v>
      </c>
      <c r="AG22" s="75">
        <v>45439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1" s="1" customFormat="1" ht="78" customHeight="1" x14ac:dyDescent="0.2">
      <c r="A23" s="96"/>
      <c r="B23" s="48" t="s">
        <v>64</v>
      </c>
      <c r="C23" s="36" t="s">
        <v>88</v>
      </c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 t="s">
        <v>1</v>
      </c>
      <c r="AA23" s="46"/>
      <c r="AB23" s="49" t="s">
        <v>100</v>
      </c>
      <c r="AC23" s="42">
        <f>COUNTIF(E23:AA23,"P")</f>
        <v>1</v>
      </c>
      <c r="AD23" s="42">
        <f>COUNTIF(E23:AA23,"E")</f>
        <v>0</v>
      </c>
      <c r="AE23" s="43">
        <f>AD23/AC23</f>
        <v>0</v>
      </c>
      <c r="AF23" s="70"/>
      <c r="AG23" s="69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 s="1" customFormat="1" ht="57" customHeight="1" x14ac:dyDescent="0.2">
      <c r="A24" s="96"/>
      <c r="B24" s="48" t="s">
        <v>91</v>
      </c>
      <c r="C24" s="36" t="s">
        <v>84</v>
      </c>
      <c r="D24" s="47"/>
      <c r="E24" s="45"/>
      <c r="F24" s="45"/>
      <c r="G24" s="45"/>
      <c r="J24" s="45"/>
      <c r="K24" s="45"/>
      <c r="L24" s="45" t="s">
        <v>1</v>
      </c>
      <c r="M24" s="45" t="s">
        <v>2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6"/>
      <c r="AB24" s="49" t="s">
        <v>154</v>
      </c>
      <c r="AC24" s="42">
        <f t="shared" si="1"/>
        <v>1</v>
      </c>
      <c r="AD24" s="42">
        <f t="shared" si="2"/>
        <v>1</v>
      </c>
      <c r="AE24" s="43">
        <v>0</v>
      </c>
      <c r="AF24" s="70" t="s">
        <v>143</v>
      </c>
      <c r="AG24" s="69" t="s">
        <v>152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s="1" customFormat="1" ht="49.5" customHeight="1" x14ac:dyDescent="0.2">
      <c r="A25" s="96"/>
      <c r="B25" s="48" t="s">
        <v>92</v>
      </c>
      <c r="C25" s="36" t="s">
        <v>84</v>
      </c>
      <c r="D25" s="47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 t="s">
        <v>1</v>
      </c>
      <c r="AA25" s="46"/>
      <c r="AB25" s="49" t="s">
        <v>155</v>
      </c>
      <c r="AC25" s="42">
        <f t="shared" si="1"/>
        <v>1</v>
      </c>
      <c r="AD25" s="42">
        <f t="shared" si="2"/>
        <v>0</v>
      </c>
      <c r="AE25" s="50">
        <f t="shared" ref="AE25:AE26" si="5">AD25/AC25</f>
        <v>0</v>
      </c>
      <c r="AF25" s="70"/>
      <c r="AG25" s="69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 s="1" customFormat="1" ht="49.5" customHeight="1" x14ac:dyDescent="0.2">
      <c r="A26" s="96"/>
      <c r="B26" s="35" t="s">
        <v>65</v>
      </c>
      <c r="C26" s="36" t="s">
        <v>84</v>
      </c>
      <c r="D26" s="44"/>
      <c r="E26" s="45"/>
      <c r="F26" s="45"/>
      <c r="G26" s="45"/>
      <c r="H26" s="45"/>
      <c r="I26" s="45"/>
      <c r="J26" s="45"/>
      <c r="K26" s="45"/>
      <c r="L26" s="45" t="s">
        <v>1</v>
      </c>
      <c r="M26" s="45" t="s">
        <v>2</v>
      </c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 t="s">
        <v>113</v>
      </c>
      <c r="AA26" s="46"/>
      <c r="AB26" s="41" t="s">
        <v>120</v>
      </c>
      <c r="AC26" s="42">
        <f>COUNTIF(E26:AA26,"P")</f>
        <v>2</v>
      </c>
      <c r="AD26" s="42">
        <f>COUNTIF(E26:AA26,"E")</f>
        <v>1</v>
      </c>
      <c r="AE26" s="50">
        <f t="shared" si="5"/>
        <v>0.5</v>
      </c>
      <c r="AF26" s="70"/>
      <c r="AG26" s="69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 s="1" customFormat="1" ht="66" customHeight="1" x14ac:dyDescent="0.2">
      <c r="A27" s="109" t="s">
        <v>3</v>
      </c>
      <c r="B27" s="48" t="s">
        <v>66</v>
      </c>
      <c r="C27" s="36" t="s">
        <v>93</v>
      </c>
      <c r="D27" s="44"/>
      <c r="E27" s="45"/>
      <c r="F27" s="45"/>
      <c r="G27" s="45"/>
      <c r="H27" s="45"/>
      <c r="I27" s="45"/>
      <c r="J27" s="45"/>
      <c r="K27" s="45"/>
      <c r="M27" s="45"/>
      <c r="N27" s="45"/>
      <c r="O27" s="45"/>
      <c r="P27" s="45"/>
      <c r="Q27" s="45"/>
      <c r="R27" s="45"/>
      <c r="S27" s="45"/>
      <c r="T27" s="45"/>
      <c r="U27" s="45"/>
      <c r="V27" s="45" t="s">
        <v>1</v>
      </c>
      <c r="W27" s="45"/>
      <c r="X27" s="45"/>
      <c r="Y27" s="45"/>
      <c r="Z27" s="45"/>
      <c r="AA27" s="46"/>
      <c r="AB27" s="49" t="s">
        <v>115</v>
      </c>
      <c r="AC27" s="42">
        <f>COUNTIF(E27:AA27,"P")</f>
        <v>1</v>
      </c>
      <c r="AD27" s="42">
        <f>COUNTIF(E27:AA27,"E")</f>
        <v>0</v>
      </c>
      <c r="AE27" s="43">
        <f>AD27/AC27</f>
        <v>0</v>
      </c>
      <c r="AF27" s="70"/>
      <c r="AG27" s="69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1:51" s="1" customFormat="1" ht="66" customHeight="1" x14ac:dyDescent="0.2">
      <c r="A28" s="110"/>
      <c r="B28" s="48" t="s">
        <v>67</v>
      </c>
      <c r="C28" s="36" t="s">
        <v>93</v>
      </c>
      <c r="D28" s="47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1</v>
      </c>
      <c r="Q28" s="45"/>
      <c r="R28" s="45"/>
      <c r="S28" s="45"/>
      <c r="V28" s="45"/>
      <c r="W28" s="45"/>
      <c r="X28" s="45"/>
      <c r="Y28" s="45"/>
      <c r="Z28" s="45" t="s">
        <v>113</v>
      </c>
      <c r="AA28" s="45"/>
      <c r="AB28" s="49" t="s">
        <v>156</v>
      </c>
      <c r="AC28" s="42">
        <f>COUNTIF(D28:AA28,"P")</f>
        <v>2</v>
      </c>
      <c r="AD28" s="42">
        <f>COUNTIF(D28:AA28,"E")</f>
        <v>0</v>
      </c>
      <c r="AE28" s="43">
        <f t="shared" ref="AE28:AE33" si="6">AD28/AC28</f>
        <v>0</v>
      </c>
      <c r="AF28" s="70"/>
      <c r="AG28" s="69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51" s="1" customFormat="1" ht="108.75" customHeight="1" x14ac:dyDescent="0.2">
      <c r="A29" s="110"/>
      <c r="B29" s="63" t="s">
        <v>68</v>
      </c>
      <c r="C29" s="36" t="s">
        <v>87</v>
      </c>
      <c r="D29" s="45" t="s">
        <v>113</v>
      </c>
      <c r="E29" s="45" t="s">
        <v>2</v>
      </c>
      <c r="F29" s="45" t="s">
        <v>113</v>
      </c>
      <c r="G29" s="45" t="s">
        <v>2</v>
      </c>
      <c r="H29" s="45" t="s">
        <v>113</v>
      </c>
      <c r="I29" s="45" t="s">
        <v>2</v>
      </c>
      <c r="J29" s="45" t="s">
        <v>113</v>
      </c>
      <c r="K29" s="45" t="s">
        <v>2</v>
      </c>
      <c r="L29" s="45" t="s">
        <v>113</v>
      </c>
      <c r="M29" s="45" t="s">
        <v>2</v>
      </c>
      <c r="N29" s="45" t="s">
        <v>113</v>
      </c>
      <c r="O29" s="45" t="s">
        <v>2</v>
      </c>
      <c r="P29" s="45"/>
      <c r="Q29" s="45"/>
      <c r="R29" s="45" t="s">
        <v>113</v>
      </c>
      <c r="S29" s="45"/>
      <c r="T29" s="45" t="s">
        <v>113</v>
      </c>
      <c r="U29" s="45"/>
      <c r="V29" s="45" t="s">
        <v>113</v>
      </c>
      <c r="W29" s="45"/>
      <c r="X29" s="45" t="s">
        <v>113</v>
      </c>
      <c r="Y29" s="45"/>
      <c r="Z29" s="45" t="s">
        <v>113</v>
      </c>
      <c r="AA29" s="45"/>
      <c r="AB29" s="49" t="s">
        <v>101</v>
      </c>
      <c r="AC29" s="42">
        <f>COUNTIF(E29:AA29,"P")</f>
        <v>10</v>
      </c>
      <c r="AD29" s="42">
        <f>COUNTIF(E29:AA29,"E")</f>
        <v>6</v>
      </c>
      <c r="AE29" s="43">
        <f t="shared" si="6"/>
        <v>0.6</v>
      </c>
      <c r="AF29" s="70" t="s">
        <v>174</v>
      </c>
      <c r="AG29" s="69" t="s">
        <v>175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1:51" s="1" customFormat="1" ht="66" customHeight="1" x14ac:dyDescent="0.2">
      <c r="A30" s="110"/>
      <c r="B30" s="63" t="s">
        <v>30</v>
      </c>
      <c r="C30" s="36" t="s">
        <v>87</v>
      </c>
      <c r="D30" s="45" t="s">
        <v>113</v>
      </c>
      <c r="E30" s="45" t="s">
        <v>2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6"/>
      <c r="AB30" s="49" t="s">
        <v>102</v>
      </c>
      <c r="AC30" s="42">
        <f>COUNTIF(D30:AA30,"P")</f>
        <v>1</v>
      </c>
      <c r="AD30" s="42">
        <f>COUNTIF(E30:AA30,"E")</f>
        <v>1</v>
      </c>
      <c r="AE30" s="43">
        <f t="shared" si="6"/>
        <v>1</v>
      </c>
      <c r="AF30" s="70"/>
      <c r="AG30" s="69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1" s="1" customFormat="1" ht="66" customHeight="1" x14ac:dyDescent="0.2">
      <c r="A31" s="110"/>
      <c r="B31" s="63" t="s">
        <v>69</v>
      </c>
      <c r="C31" s="36" t="s">
        <v>87</v>
      </c>
      <c r="D31" s="44"/>
      <c r="E31" s="45"/>
      <c r="F31" s="45"/>
      <c r="G31" s="45"/>
      <c r="H31" s="45"/>
      <c r="I31" s="45"/>
      <c r="J31" s="45" t="s">
        <v>1</v>
      </c>
      <c r="K31" s="45" t="s">
        <v>2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  <c r="AB31" s="49" t="s">
        <v>157</v>
      </c>
      <c r="AC31" s="42">
        <f>COUNTIF(E31:AA31,"P")</f>
        <v>1</v>
      </c>
      <c r="AD31" s="42">
        <f>COUNTIF(E31:AA31,"E")</f>
        <v>1</v>
      </c>
      <c r="AE31" s="43">
        <f t="shared" si="6"/>
        <v>1</v>
      </c>
      <c r="AF31" s="70"/>
      <c r="AG31" s="69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s="1" customFormat="1" ht="66" customHeight="1" x14ac:dyDescent="0.2">
      <c r="A32" s="110"/>
      <c r="B32" s="63" t="s">
        <v>70</v>
      </c>
      <c r="C32" s="36" t="s">
        <v>84</v>
      </c>
      <c r="D32" s="47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 t="s">
        <v>1</v>
      </c>
      <c r="U32" s="45"/>
      <c r="V32" s="45"/>
      <c r="W32" s="45"/>
      <c r="X32" s="45"/>
      <c r="Y32" s="45"/>
      <c r="Z32" s="45"/>
      <c r="AA32" s="46"/>
      <c r="AB32" s="49" t="s">
        <v>158</v>
      </c>
      <c r="AC32" s="42">
        <f t="shared" si="1"/>
        <v>1</v>
      </c>
      <c r="AD32" s="42">
        <f t="shared" si="2"/>
        <v>0</v>
      </c>
      <c r="AE32" s="43">
        <f t="shared" si="6"/>
        <v>0</v>
      </c>
      <c r="AF32" s="70"/>
      <c r="AG32" s="69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s="1" customFormat="1" ht="66" customHeight="1" x14ac:dyDescent="0.2">
      <c r="A33" s="110"/>
      <c r="B33" s="48" t="s">
        <v>31</v>
      </c>
      <c r="C33" s="36" t="s">
        <v>84</v>
      </c>
      <c r="D33" s="47" t="s">
        <v>1</v>
      </c>
      <c r="E33" s="45" t="s">
        <v>2</v>
      </c>
      <c r="F33" s="45"/>
      <c r="G33" s="45"/>
      <c r="H33" s="45" t="s">
        <v>1</v>
      </c>
      <c r="I33" s="45" t="s">
        <v>2</v>
      </c>
      <c r="J33" s="45"/>
      <c r="K33" s="45"/>
      <c r="L33" s="45"/>
      <c r="M33" s="45"/>
      <c r="N33" s="45" t="s">
        <v>1</v>
      </c>
      <c r="O33" s="45" t="s">
        <v>2</v>
      </c>
      <c r="P33" s="45"/>
      <c r="Q33" s="45"/>
      <c r="R33" s="45"/>
      <c r="S33" s="45"/>
      <c r="T33" s="45"/>
      <c r="U33" s="45"/>
      <c r="V33" s="45" t="s">
        <v>1</v>
      </c>
      <c r="W33" s="45"/>
      <c r="X33" s="45"/>
      <c r="Y33" s="45"/>
      <c r="Z33" s="45" t="s">
        <v>1</v>
      </c>
      <c r="AA33" s="46"/>
      <c r="AB33" s="49" t="s">
        <v>103</v>
      </c>
      <c r="AC33" s="42">
        <f t="shared" si="1"/>
        <v>5</v>
      </c>
      <c r="AD33" s="42">
        <f t="shared" si="2"/>
        <v>3</v>
      </c>
      <c r="AE33" s="43">
        <f t="shared" si="6"/>
        <v>0.6</v>
      </c>
      <c r="AF33" s="70"/>
      <c r="AG33" s="69" t="s">
        <v>152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s="1" customFormat="1" ht="31.5" customHeight="1" x14ac:dyDescent="0.2">
      <c r="A34" s="110"/>
      <c r="B34" s="63" t="s">
        <v>71</v>
      </c>
      <c r="C34" s="36" t="s">
        <v>84</v>
      </c>
      <c r="D34" s="47" t="s">
        <v>113</v>
      </c>
      <c r="E34" s="45" t="s">
        <v>2</v>
      </c>
      <c r="F34" s="45" t="s">
        <v>113</v>
      </c>
      <c r="G34" s="45" t="s">
        <v>2</v>
      </c>
      <c r="H34" s="45" t="s">
        <v>113</v>
      </c>
      <c r="I34" s="45" t="s">
        <v>2</v>
      </c>
      <c r="J34" s="45" t="s">
        <v>113</v>
      </c>
      <c r="K34" s="45" t="s">
        <v>2</v>
      </c>
      <c r="L34" s="45" t="s">
        <v>113</v>
      </c>
      <c r="M34" s="45" t="s">
        <v>2</v>
      </c>
      <c r="N34" s="45" t="s">
        <v>113</v>
      </c>
      <c r="O34" s="45"/>
      <c r="P34" s="45" t="s">
        <v>113</v>
      </c>
      <c r="Q34" s="45"/>
      <c r="R34" s="45" t="s">
        <v>113</v>
      </c>
      <c r="S34" s="45"/>
      <c r="T34" s="45" t="s">
        <v>113</v>
      </c>
      <c r="U34" s="45"/>
      <c r="V34" s="45" t="s">
        <v>113</v>
      </c>
      <c r="W34" s="45"/>
      <c r="X34" s="45" t="s">
        <v>113</v>
      </c>
      <c r="Y34" s="45"/>
      <c r="Z34" s="45" t="s">
        <v>113</v>
      </c>
      <c r="AA34" s="46"/>
      <c r="AB34" s="49" t="s">
        <v>105</v>
      </c>
      <c r="AC34" s="42">
        <f t="shared" si="1"/>
        <v>12</v>
      </c>
      <c r="AD34" s="42">
        <f t="shared" si="2"/>
        <v>5</v>
      </c>
      <c r="AE34" s="43">
        <f t="shared" ref="AE34:AE48" si="7">AD34/AC34</f>
        <v>0.41666666666666669</v>
      </c>
      <c r="AF34" s="70"/>
      <c r="AG34" s="69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51.75" customHeight="1" x14ac:dyDescent="0.2">
      <c r="A35" s="110"/>
      <c r="B35" s="63" t="s">
        <v>182</v>
      </c>
      <c r="C35" s="36" t="s">
        <v>84</v>
      </c>
      <c r="D35" s="51"/>
      <c r="E35" s="45"/>
      <c r="F35" s="45"/>
      <c r="G35" s="45"/>
      <c r="H35" s="45"/>
      <c r="I35" s="45"/>
      <c r="J35" s="45"/>
      <c r="K35" s="45"/>
      <c r="M35" s="45"/>
      <c r="N35" s="45"/>
      <c r="O35" s="45"/>
      <c r="P35" s="45" t="s">
        <v>1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6"/>
      <c r="AB35" s="49" t="s">
        <v>159</v>
      </c>
      <c r="AC35" s="42">
        <f>COUNTIF(E35:AA35,"P")</f>
        <v>1</v>
      </c>
      <c r="AD35" s="42">
        <f>COUNTIF(E35:AA35,"E")</f>
        <v>0</v>
      </c>
      <c r="AE35" s="43">
        <f t="shared" si="7"/>
        <v>0</v>
      </c>
      <c r="AF35" s="70"/>
      <c r="AG35" s="69"/>
    </row>
    <row r="36" spans="1:51" ht="45.75" customHeight="1" x14ac:dyDescent="0.2">
      <c r="A36" s="110"/>
      <c r="B36" s="63" t="s">
        <v>183</v>
      </c>
      <c r="C36" s="36" t="s">
        <v>84</v>
      </c>
      <c r="D36" s="51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 t="s">
        <v>1</v>
      </c>
      <c r="AA36" s="46"/>
      <c r="AB36" s="49" t="s">
        <v>106</v>
      </c>
      <c r="AC36" s="42">
        <f>COUNTIF(E36:AA36,"P")</f>
        <v>1</v>
      </c>
      <c r="AD36" s="42">
        <f>COUNTIF(E36:AA36,"E")</f>
        <v>0</v>
      </c>
      <c r="AE36" s="43">
        <f t="shared" si="7"/>
        <v>0</v>
      </c>
      <c r="AF36" s="70"/>
      <c r="AG36" s="69"/>
    </row>
    <row r="37" spans="1:51" ht="60.75" customHeight="1" x14ac:dyDescent="0.2">
      <c r="A37" s="110"/>
      <c r="B37" s="63" t="s">
        <v>32</v>
      </c>
      <c r="C37" s="36" t="s">
        <v>84</v>
      </c>
      <c r="D37" s="47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 t="s">
        <v>1</v>
      </c>
      <c r="S37" s="45" t="s">
        <v>2</v>
      </c>
      <c r="T37" s="45"/>
      <c r="U37" s="45"/>
      <c r="W37" s="45"/>
      <c r="X37" s="45"/>
      <c r="Y37" s="45"/>
      <c r="Z37" s="45"/>
      <c r="AA37" s="46"/>
      <c r="AB37" s="49" t="s">
        <v>107</v>
      </c>
      <c r="AC37" s="42">
        <f t="shared" si="1"/>
        <v>1</v>
      </c>
      <c r="AD37" s="42">
        <f t="shared" si="2"/>
        <v>1</v>
      </c>
      <c r="AE37" s="43">
        <f t="shared" si="7"/>
        <v>1</v>
      </c>
      <c r="AF37" s="70"/>
      <c r="AG37" s="69"/>
    </row>
    <row r="38" spans="1:51" ht="50.25" customHeight="1" x14ac:dyDescent="0.2">
      <c r="A38" s="110"/>
      <c r="B38" s="63" t="s">
        <v>33</v>
      </c>
      <c r="C38" s="36" t="s">
        <v>127</v>
      </c>
      <c r="D38" s="47"/>
      <c r="E38" s="45"/>
      <c r="F38" s="45"/>
      <c r="G38" s="45"/>
      <c r="H38" s="45"/>
      <c r="I38" s="45"/>
      <c r="J38" s="45"/>
      <c r="K38" s="45"/>
      <c r="L38" s="45"/>
      <c r="M38" s="45"/>
      <c r="N38" s="45" t="s">
        <v>113</v>
      </c>
      <c r="O38" s="45" t="s">
        <v>2</v>
      </c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 t="s">
        <v>1</v>
      </c>
      <c r="AA38" s="46"/>
      <c r="AB38" s="52" t="s">
        <v>108</v>
      </c>
      <c r="AC38" s="42">
        <f t="shared" si="1"/>
        <v>2</v>
      </c>
      <c r="AD38" s="42">
        <f t="shared" si="2"/>
        <v>1</v>
      </c>
      <c r="AE38" s="43">
        <f t="shared" si="7"/>
        <v>0.5</v>
      </c>
      <c r="AF38" s="70" t="s">
        <v>176</v>
      </c>
      <c r="AG38" s="71"/>
    </row>
    <row r="39" spans="1:51" ht="61.5" customHeight="1" x14ac:dyDescent="0.2">
      <c r="A39" s="110"/>
      <c r="B39" s="48" t="s">
        <v>34</v>
      </c>
      <c r="C39" s="36" t="s">
        <v>84</v>
      </c>
      <c r="D39" s="51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 t="s">
        <v>113</v>
      </c>
      <c r="U39" s="45"/>
      <c r="V39" s="45"/>
      <c r="W39" s="45"/>
      <c r="X39" s="45"/>
      <c r="Y39" s="45"/>
      <c r="Z39" s="45"/>
      <c r="AA39" s="46"/>
      <c r="AB39" s="49" t="s">
        <v>109</v>
      </c>
      <c r="AC39" s="42">
        <f>COUNTIF(E39:AA39,"P")</f>
        <v>1</v>
      </c>
      <c r="AD39" s="42">
        <f>COUNTIF(E39:AA39,"E")</f>
        <v>0</v>
      </c>
      <c r="AE39" s="43">
        <f t="shared" si="7"/>
        <v>0</v>
      </c>
      <c r="AF39" s="70"/>
      <c r="AG39" s="71"/>
    </row>
    <row r="40" spans="1:51" ht="62.25" customHeight="1" x14ac:dyDescent="0.2">
      <c r="A40" s="110"/>
      <c r="B40" s="48" t="s">
        <v>72</v>
      </c>
      <c r="C40" s="36" t="s">
        <v>84</v>
      </c>
      <c r="D40" s="51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 t="s">
        <v>113</v>
      </c>
      <c r="Q40" s="45"/>
      <c r="R40" s="45"/>
      <c r="S40" s="45"/>
      <c r="U40" s="45"/>
      <c r="V40" s="45"/>
      <c r="W40" s="45"/>
      <c r="X40" s="45" t="s">
        <v>1</v>
      </c>
      <c r="Y40" s="45"/>
      <c r="Z40" s="45"/>
      <c r="AA40" s="46"/>
      <c r="AB40" s="49" t="s">
        <v>160</v>
      </c>
      <c r="AC40" s="42">
        <f>COUNTIF(E40:AA40,"P")</f>
        <v>2</v>
      </c>
      <c r="AD40" s="42">
        <f>COUNTIF(E40:AA40,"E")</f>
        <v>0</v>
      </c>
      <c r="AE40" s="43">
        <f t="shared" si="7"/>
        <v>0</v>
      </c>
      <c r="AF40" s="70"/>
      <c r="AG40" s="71"/>
    </row>
    <row r="41" spans="1:51" s="1" customFormat="1" ht="55.5" customHeight="1" x14ac:dyDescent="0.2">
      <c r="A41" s="99" t="s">
        <v>4</v>
      </c>
      <c r="B41" s="48" t="s">
        <v>81</v>
      </c>
      <c r="C41" s="36" t="s">
        <v>94</v>
      </c>
      <c r="D41" s="47" t="s">
        <v>113</v>
      </c>
      <c r="E41" s="45" t="s">
        <v>2</v>
      </c>
      <c r="F41" s="45" t="s">
        <v>113</v>
      </c>
      <c r="G41" s="45" t="s">
        <v>2</v>
      </c>
      <c r="H41" s="45" t="s">
        <v>113</v>
      </c>
      <c r="I41" s="45" t="s">
        <v>2</v>
      </c>
      <c r="J41" s="45" t="s">
        <v>113</v>
      </c>
      <c r="K41" s="45" t="s">
        <v>2</v>
      </c>
      <c r="L41" s="45" t="s">
        <v>113</v>
      </c>
      <c r="M41" s="45" t="s">
        <v>2</v>
      </c>
      <c r="N41" s="45" t="s">
        <v>113</v>
      </c>
      <c r="O41" s="45"/>
      <c r="P41" s="45" t="s">
        <v>113</v>
      </c>
      <c r="Q41" s="45"/>
      <c r="R41" s="45" t="s">
        <v>113</v>
      </c>
      <c r="S41" s="45"/>
      <c r="T41" s="45" t="s">
        <v>113</v>
      </c>
      <c r="U41" s="45"/>
      <c r="V41" s="45" t="s">
        <v>113</v>
      </c>
      <c r="W41" s="45"/>
      <c r="X41" s="45" t="s">
        <v>113</v>
      </c>
      <c r="Y41" s="45"/>
      <c r="Z41" s="45" t="s">
        <v>113</v>
      </c>
      <c r="AA41" s="46"/>
      <c r="AB41" s="49" t="s">
        <v>161</v>
      </c>
      <c r="AC41" s="42">
        <f t="shared" si="1"/>
        <v>12</v>
      </c>
      <c r="AD41" s="42">
        <f t="shared" si="2"/>
        <v>5</v>
      </c>
      <c r="AE41" s="43">
        <f t="shared" si="7"/>
        <v>0.41666666666666669</v>
      </c>
      <c r="AF41" s="70" t="s">
        <v>142</v>
      </c>
      <c r="AG41" s="71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s="1" customFormat="1" ht="45.75" customHeight="1" x14ac:dyDescent="0.2">
      <c r="A42" s="100"/>
      <c r="B42" s="48" t="s">
        <v>79</v>
      </c>
      <c r="C42" s="36" t="s">
        <v>84</v>
      </c>
      <c r="D42" s="47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 t="s">
        <v>1</v>
      </c>
      <c r="AA42" s="46"/>
      <c r="AB42" s="49" t="s">
        <v>133</v>
      </c>
      <c r="AC42" s="42">
        <f t="shared" si="1"/>
        <v>1</v>
      </c>
      <c r="AD42" s="42">
        <f t="shared" si="2"/>
        <v>0</v>
      </c>
      <c r="AE42" s="43">
        <f t="shared" si="7"/>
        <v>0</v>
      </c>
      <c r="AF42" s="70"/>
      <c r="AG42" s="71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s="1" customFormat="1" ht="57.75" customHeight="1" x14ac:dyDescent="0.2">
      <c r="A43" s="100"/>
      <c r="B43" s="48" t="s">
        <v>80</v>
      </c>
      <c r="C43" s="36" t="s">
        <v>84</v>
      </c>
      <c r="D43" s="47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 t="s">
        <v>1</v>
      </c>
      <c r="AA43" s="46"/>
      <c r="AB43" s="49" t="s">
        <v>110</v>
      </c>
      <c r="AC43" s="42">
        <f t="shared" si="1"/>
        <v>1</v>
      </c>
      <c r="AD43" s="42">
        <f t="shared" si="2"/>
        <v>0</v>
      </c>
      <c r="AE43" s="43">
        <f t="shared" si="7"/>
        <v>0</v>
      </c>
      <c r="AF43" s="70"/>
      <c r="AG43" s="71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ht="45.75" customHeight="1" x14ac:dyDescent="0.2">
      <c r="A44" s="100"/>
      <c r="B44" s="48" t="s">
        <v>177</v>
      </c>
      <c r="C44" s="36" t="s">
        <v>84</v>
      </c>
      <c r="D44" s="47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 t="s">
        <v>1</v>
      </c>
      <c r="AA44" s="46"/>
      <c r="AB44" s="49" t="s">
        <v>162</v>
      </c>
      <c r="AC44" s="42">
        <f t="shared" si="1"/>
        <v>1</v>
      </c>
      <c r="AD44" s="42">
        <f t="shared" si="2"/>
        <v>0</v>
      </c>
      <c r="AE44" s="50">
        <f t="shared" si="7"/>
        <v>0</v>
      </c>
      <c r="AF44" s="70"/>
      <c r="AG44" s="71"/>
    </row>
    <row r="45" spans="1:51" s="1" customFormat="1" ht="63" customHeight="1" x14ac:dyDescent="0.2">
      <c r="A45" s="97" t="s">
        <v>28</v>
      </c>
      <c r="B45" s="53" t="s">
        <v>78</v>
      </c>
      <c r="C45" s="36" t="s">
        <v>84</v>
      </c>
      <c r="D45" s="47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 t="s">
        <v>1</v>
      </c>
      <c r="AA45" s="46"/>
      <c r="AB45" s="49" t="s">
        <v>163</v>
      </c>
      <c r="AC45" s="42">
        <f t="shared" si="1"/>
        <v>1</v>
      </c>
      <c r="AD45" s="42">
        <f t="shared" si="2"/>
        <v>0</v>
      </c>
      <c r="AE45" s="43">
        <f t="shared" si="7"/>
        <v>0</v>
      </c>
      <c r="AF45" s="70"/>
      <c r="AG45" s="71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s="1" customFormat="1" ht="83.25" customHeight="1" x14ac:dyDescent="0.2">
      <c r="A46" s="98"/>
      <c r="B46" s="48" t="s">
        <v>73</v>
      </c>
      <c r="C46" s="36" t="s">
        <v>84</v>
      </c>
      <c r="D46" s="47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 t="s">
        <v>1</v>
      </c>
      <c r="AA46" s="46"/>
      <c r="AB46" s="49" t="s">
        <v>164</v>
      </c>
      <c r="AC46" s="42">
        <f t="shared" si="1"/>
        <v>1</v>
      </c>
      <c r="AD46" s="42">
        <f t="shared" si="2"/>
        <v>0</v>
      </c>
      <c r="AE46" s="43">
        <f t="shared" si="7"/>
        <v>0</v>
      </c>
      <c r="AF46" s="70"/>
      <c r="AG46" s="71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s="1" customFormat="1" ht="65.25" customHeight="1" x14ac:dyDescent="0.2">
      <c r="A47" s="98"/>
      <c r="B47" s="53" t="s">
        <v>74</v>
      </c>
      <c r="C47" s="36" t="s">
        <v>84</v>
      </c>
      <c r="D47" s="47"/>
      <c r="E47" s="45"/>
      <c r="F47" s="45"/>
      <c r="G47" s="45"/>
      <c r="H47" s="54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 t="s">
        <v>1</v>
      </c>
      <c r="AA47" s="46"/>
      <c r="AB47" s="49" t="s">
        <v>116</v>
      </c>
      <c r="AC47" s="42">
        <f t="shared" si="1"/>
        <v>1</v>
      </c>
      <c r="AD47" s="42">
        <f t="shared" si="2"/>
        <v>0</v>
      </c>
      <c r="AE47" s="43">
        <f t="shared" si="7"/>
        <v>0</v>
      </c>
      <c r="AF47" s="70"/>
      <c r="AG47" s="71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s="1" customFormat="1" ht="84.75" customHeight="1" x14ac:dyDescent="0.2">
      <c r="A48" s="98"/>
      <c r="B48" s="55" t="s">
        <v>75</v>
      </c>
      <c r="C48" s="36" t="s">
        <v>84</v>
      </c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 t="s">
        <v>1</v>
      </c>
      <c r="AA48" s="58"/>
      <c r="AB48" s="59" t="s">
        <v>104</v>
      </c>
      <c r="AC48" s="60">
        <f t="shared" si="1"/>
        <v>1</v>
      </c>
      <c r="AD48" s="60">
        <f t="shared" si="2"/>
        <v>0</v>
      </c>
      <c r="AE48" s="61">
        <f t="shared" si="7"/>
        <v>0</v>
      </c>
      <c r="AF48" s="72"/>
      <c r="AG48" s="73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33" s="14" customFormat="1" ht="20.25" customHeight="1" x14ac:dyDescent="0.2">
      <c r="A49" s="62"/>
      <c r="B49" s="62"/>
      <c r="C49" s="62"/>
      <c r="D49" s="90">
        <f>COUNTIF(D10:I48,"P")</f>
        <v>33</v>
      </c>
      <c r="E49" s="90"/>
      <c r="F49" s="90"/>
      <c r="G49" s="90">
        <f>COUNTIF(D10:I48,"E")</f>
        <v>33</v>
      </c>
      <c r="H49" s="90"/>
      <c r="I49" s="90"/>
      <c r="J49" s="90">
        <f>COUNTIF(J10:O48,"P")</f>
        <v>33</v>
      </c>
      <c r="K49" s="90"/>
      <c r="L49" s="90"/>
      <c r="M49" s="90">
        <f>COUNTIF(J10:O48,"E")</f>
        <v>28</v>
      </c>
      <c r="N49" s="90"/>
      <c r="O49" s="90"/>
      <c r="P49" s="90">
        <f>COUNTIF(P10:U48,"P")</f>
        <v>30</v>
      </c>
      <c r="Q49" s="90"/>
      <c r="R49" s="90"/>
      <c r="S49" s="90">
        <f>COUNTIF(P10:U48,"E")</f>
        <v>9</v>
      </c>
      <c r="T49" s="90"/>
      <c r="U49" s="90"/>
      <c r="V49" s="90">
        <f>COUNTIF(V10:AA48,"P")</f>
        <v>40</v>
      </c>
      <c r="W49" s="90"/>
      <c r="X49" s="90"/>
      <c r="Y49" s="90">
        <f>COUNTIF(V10:AA48,"E")</f>
        <v>0</v>
      </c>
      <c r="Z49" s="90"/>
      <c r="AA49" s="90"/>
      <c r="AB49" s="62"/>
      <c r="AC49" s="62">
        <f>SUM(AC10:AC48)</f>
        <v>135</v>
      </c>
      <c r="AD49" s="62">
        <f>SUM(AD10:AD48)</f>
        <v>70</v>
      </c>
      <c r="AE49" s="62"/>
      <c r="AF49" s="74"/>
      <c r="AG49" s="74"/>
    </row>
    <row r="50" spans="1:33" s="14" customFormat="1" ht="16.5" customHeight="1" x14ac:dyDescent="0.2">
      <c r="A50" s="83" t="s">
        <v>77</v>
      </c>
      <c r="B50" s="83"/>
      <c r="C50" s="83" t="s">
        <v>59</v>
      </c>
      <c r="D50" s="83"/>
      <c r="E50" s="83"/>
      <c r="F50" s="83"/>
      <c r="G50" s="83"/>
      <c r="H50" s="83"/>
      <c r="I50" s="83"/>
      <c r="J50" s="83"/>
      <c r="K50" s="83"/>
      <c r="L50" s="83" t="s">
        <v>60</v>
      </c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76" t="s">
        <v>131</v>
      </c>
      <c r="AC50" s="77"/>
      <c r="AD50" s="77"/>
      <c r="AE50" s="77"/>
      <c r="AF50" s="77"/>
      <c r="AG50" s="78"/>
    </row>
    <row r="51" spans="1:33" s="14" customFormat="1" ht="12.75" customHeight="1" x14ac:dyDescent="0.2">
      <c r="A51" s="84" t="s">
        <v>166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 t="s">
        <v>165</v>
      </c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79"/>
      <c r="AC51" s="79"/>
      <c r="AD51" s="79"/>
      <c r="AE51" s="79"/>
      <c r="AF51" s="79"/>
      <c r="AG51" s="80"/>
    </row>
    <row r="52" spans="1:33" s="14" customFormat="1" ht="37.5" customHeight="1" x14ac:dyDescent="0.2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79"/>
      <c r="AC52" s="79"/>
      <c r="AD52" s="79"/>
      <c r="AE52" s="79"/>
      <c r="AF52" s="79"/>
      <c r="AG52" s="80"/>
    </row>
    <row r="53" spans="1:33" s="14" customFormat="1" ht="38.25" customHeight="1" x14ac:dyDescent="0.2">
      <c r="A53" s="85" t="s">
        <v>114</v>
      </c>
      <c r="B53" s="85"/>
      <c r="C53" s="85" t="s">
        <v>112</v>
      </c>
      <c r="D53" s="85"/>
      <c r="E53" s="85"/>
      <c r="F53" s="85"/>
      <c r="G53" s="85"/>
      <c r="H53" s="85"/>
      <c r="I53" s="85"/>
      <c r="J53" s="85"/>
      <c r="K53" s="85"/>
      <c r="L53" s="83" t="s">
        <v>61</v>
      </c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1"/>
      <c r="AC53" s="81"/>
      <c r="AD53" s="81"/>
      <c r="AE53" s="81"/>
      <c r="AF53" s="81"/>
      <c r="AG53" s="82"/>
    </row>
    <row r="54" spans="1:33" s="14" customFormat="1" ht="36.75" customHeight="1" x14ac:dyDescent="0.2">
      <c r="A54" s="156" t="s">
        <v>184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 t="s">
        <v>185</v>
      </c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 t="s">
        <v>186</v>
      </c>
      <c r="AD54" s="156"/>
      <c r="AE54" s="156"/>
      <c r="AF54" s="156"/>
      <c r="AG54" s="156"/>
    </row>
    <row r="55" spans="1:33" s="14" customFormat="1" ht="42" customHeight="1" x14ac:dyDescent="0.2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7"/>
      <c r="AC55" s="18"/>
      <c r="AD55" s="18"/>
      <c r="AE55" s="19"/>
      <c r="AF55" s="15"/>
      <c r="AG55" s="15"/>
    </row>
    <row r="56" spans="1:33" s="14" customFormat="1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5"/>
      <c r="AG56" s="15"/>
    </row>
    <row r="57" spans="1:33" s="14" customFormat="1" x14ac:dyDescent="0.2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</row>
    <row r="58" spans="1:33" s="14" customFormat="1" ht="12.75" customHeight="1" x14ac:dyDescent="0.2">
      <c r="A58" s="108"/>
      <c r="B58" s="108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</row>
    <row r="59" spans="1:33" s="14" customFormat="1" ht="25.5" customHeight="1" x14ac:dyDescent="0.2">
      <c r="A59" s="108"/>
      <c r="B59" s="108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</row>
    <row r="60" spans="1:33" s="14" customFormat="1" x14ac:dyDescent="0.2">
      <c r="A60" s="108"/>
      <c r="B60" s="108"/>
      <c r="C60" s="10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07"/>
      <c r="AC60" s="8"/>
      <c r="AD60" s="8"/>
      <c r="AE60" s="8"/>
      <c r="AF60" s="107"/>
      <c r="AG60" s="107"/>
    </row>
    <row r="61" spans="1:33" s="14" customFormat="1" ht="38.25" customHeight="1" x14ac:dyDescent="0.2">
      <c r="A61" s="106"/>
      <c r="B61" s="10"/>
      <c r="C61" s="16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20"/>
      <c r="AC61" s="18"/>
      <c r="AD61" s="18"/>
      <c r="AE61" s="19"/>
      <c r="AF61" s="19"/>
      <c r="AG61" s="19"/>
    </row>
    <row r="62" spans="1:33" s="14" customFormat="1" ht="38.25" customHeight="1" x14ac:dyDescent="0.2">
      <c r="A62" s="106"/>
      <c r="B62" s="10"/>
      <c r="C62" s="16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20"/>
      <c r="AC62" s="18"/>
      <c r="AD62" s="18"/>
      <c r="AE62" s="19"/>
      <c r="AF62" s="19"/>
      <c r="AG62" s="19"/>
    </row>
    <row r="63" spans="1:33" s="14" customFormat="1" x14ac:dyDescent="0.2">
      <c r="A63" s="106"/>
      <c r="B63" s="10"/>
      <c r="C63" s="16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20"/>
      <c r="AC63" s="18"/>
      <c r="AD63" s="18"/>
      <c r="AE63" s="19"/>
      <c r="AF63" s="19"/>
      <c r="AG63" s="19"/>
    </row>
    <row r="64" spans="1:33" s="14" customFormat="1" ht="48.75" customHeight="1" x14ac:dyDescent="0.2">
      <c r="A64" s="106"/>
      <c r="B64" s="10"/>
      <c r="C64" s="16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20"/>
      <c r="AC64" s="18"/>
      <c r="AD64" s="18"/>
      <c r="AE64" s="19"/>
      <c r="AF64" s="19"/>
      <c r="AG64" s="19"/>
    </row>
    <row r="65" spans="1:33" s="14" customFormat="1" x14ac:dyDescent="0.2">
      <c r="A65" s="106"/>
      <c r="B65" s="10"/>
      <c r="C65" s="16"/>
      <c r="D65" s="9"/>
      <c r="E65" s="9"/>
      <c r="F65" s="9"/>
      <c r="G65" s="9"/>
      <c r="H65" s="9"/>
      <c r="I65" s="9"/>
      <c r="J65" s="9"/>
      <c r="K65" s="9"/>
      <c r="L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20"/>
      <c r="AC65" s="18"/>
      <c r="AD65" s="18"/>
      <c r="AE65" s="19"/>
      <c r="AF65" s="19"/>
      <c r="AG65" s="19"/>
    </row>
    <row r="66" spans="1:33" s="14" customFormat="1" x14ac:dyDescent="0.2">
      <c r="A66" s="106"/>
      <c r="B66" s="10"/>
      <c r="C66" s="16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20"/>
      <c r="AC66" s="18"/>
      <c r="AD66" s="18"/>
      <c r="AE66" s="19"/>
      <c r="AF66" s="19"/>
      <c r="AG66" s="19"/>
    </row>
    <row r="67" spans="1:33" s="14" customFormat="1" x14ac:dyDescent="0.2">
      <c r="A67" s="106"/>
      <c r="B67" s="10"/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20"/>
      <c r="AC67" s="18"/>
      <c r="AD67" s="18"/>
      <c r="AE67" s="19"/>
      <c r="AF67" s="19"/>
      <c r="AG67" s="19"/>
    </row>
    <row r="68" spans="1:33" s="14" customFormat="1" x14ac:dyDescent="0.2">
      <c r="A68" s="106"/>
      <c r="B68" s="10"/>
      <c r="C68" s="16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20"/>
      <c r="AC68" s="18"/>
      <c r="AD68" s="18"/>
      <c r="AE68" s="19"/>
      <c r="AF68" s="19"/>
      <c r="AG68" s="19"/>
    </row>
    <row r="69" spans="1:33" s="14" customFormat="1" x14ac:dyDescent="0.2">
      <c r="A69" s="106"/>
      <c r="B69" s="10"/>
      <c r="C69" s="16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20"/>
      <c r="AC69" s="18"/>
      <c r="AD69" s="18"/>
      <c r="AE69" s="19"/>
      <c r="AF69" s="19"/>
      <c r="AG69" s="19"/>
    </row>
    <row r="70" spans="1:33" s="14" customFormat="1" x14ac:dyDescent="0.2">
      <c r="A70" s="106"/>
      <c r="B70" s="10"/>
      <c r="C70" s="16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20"/>
      <c r="AC70" s="18"/>
      <c r="AD70" s="18"/>
      <c r="AE70" s="19"/>
      <c r="AF70" s="19"/>
      <c r="AG70" s="19"/>
    </row>
    <row r="71" spans="1:33" s="14" customFormat="1" x14ac:dyDescent="0.2">
      <c r="A71" s="106"/>
      <c r="B71" s="10"/>
      <c r="C71" s="16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20"/>
      <c r="AC71" s="18"/>
      <c r="AD71" s="18"/>
      <c r="AE71" s="19"/>
      <c r="AF71" s="19"/>
      <c r="AG71" s="19"/>
    </row>
    <row r="72" spans="1:33" s="14" customFormat="1" x14ac:dyDescent="0.2">
      <c r="A72" s="106"/>
      <c r="B72" s="10"/>
      <c r="C72" s="16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20"/>
      <c r="AC72" s="18"/>
      <c r="AD72" s="18"/>
      <c r="AE72" s="19"/>
      <c r="AF72" s="19"/>
      <c r="AG72" s="19"/>
    </row>
    <row r="73" spans="1:33" s="14" customFormat="1" ht="42" customHeight="1" x14ac:dyDescent="0.2">
      <c r="A73" s="106"/>
      <c r="B73" s="10"/>
      <c r="C73" s="16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20"/>
      <c r="AC73" s="18"/>
      <c r="AD73" s="18"/>
      <c r="AE73" s="19"/>
      <c r="AF73" s="19"/>
      <c r="AG73" s="19"/>
    </row>
    <row r="74" spans="1:33" s="14" customFormat="1" x14ac:dyDescent="0.2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9"/>
      <c r="AG74" s="19"/>
    </row>
    <row r="75" spans="1:33" s="14" customFormat="1" x14ac:dyDescent="0.2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9"/>
      <c r="AG75" s="19"/>
    </row>
    <row r="76" spans="1:33" s="14" customFormat="1" ht="12.75" customHeight="1" x14ac:dyDescent="0.2">
      <c r="A76" s="108"/>
      <c r="B76" s="108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</row>
    <row r="77" spans="1:33" s="14" customFormat="1" ht="25.5" customHeight="1" x14ac:dyDescent="0.2">
      <c r="A77" s="108"/>
      <c r="B77" s="108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</row>
    <row r="78" spans="1:33" s="14" customFormat="1" x14ac:dyDescent="0.2">
      <c r="A78" s="108"/>
      <c r="B78" s="108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107"/>
      <c r="AC78" s="8"/>
      <c r="AD78" s="8"/>
      <c r="AE78" s="8"/>
      <c r="AF78" s="107"/>
      <c r="AG78" s="107"/>
    </row>
    <row r="79" spans="1:33" s="14" customFormat="1" ht="34.5" customHeight="1" x14ac:dyDescent="0.2">
      <c r="A79" s="106"/>
      <c r="B79" s="10"/>
      <c r="C79" s="16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20"/>
      <c r="AC79" s="18"/>
      <c r="AD79" s="18"/>
      <c r="AE79" s="19"/>
      <c r="AF79" s="19"/>
      <c r="AG79" s="19"/>
    </row>
    <row r="80" spans="1:33" s="14" customFormat="1" ht="29.25" customHeight="1" x14ac:dyDescent="0.2">
      <c r="A80" s="106"/>
      <c r="B80" s="10"/>
      <c r="C80" s="16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20"/>
      <c r="AC80" s="18"/>
      <c r="AD80" s="18"/>
      <c r="AE80" s="19"/>
      <c r="AF80" s="19"/>
      <c r="AG80" s="19"/>
    </row>
    <row r="81" spans="1:33" s="14" customFormat="1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9"/>
      <c r="AG81" s="19"/>
    </row>
    <row r="82" spans="1:33" s="14" customFormat="1" x14ac:dyDescent="0.2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9"/>
      <c r="AG82" s="19"/>
    </row>
    <row r="83" spans="1:33" s="14" customFormat="1" ht="12.75" customHeight="1" x14ac:dyDescent="0.2">
      <c r="A83" s="108"/>
      <c r="B83" s="108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</row>
    <row r="84" spans="1:33" s="14" customFormat="1" ht="25.5" customHeight="1" x14ac:dyDescent="0.2">
      <c r="A84" s="108"/>
      <c r="B84" s="108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</row>
    <row r="85" spans="1:33" s="14" customFormat="1" x14ac:dyDescent="0.2">
      <c r="A85" s="108"/>
      <c r="B85" s="108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107"/>
      <c r="AC85" s="8"/>
      <c r="AD85" s="8"/>
      <c r="AE85" s="8"/>
      <c r="AF85" s="107"/>
      <c r="AG85" s="107"/>
    </row>
    <row r="86" spans="1:33" s="14" customFormat="1" ht="75.75" customHeight="1" x14ac:dyDescent="0.2">
      <c r="A86" s="21"/>
      <c r="B86" s="11"/>
      <c r="C86" s="16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20"/>
      <c r="AC86" s="18"/>
      <c r="AD86" s="18"/>
      <c r="AE86" s="19"/>
      <c r="AF86" s="19"/>
      <c r="AG86" s="19"/>
    </row>
    <row r="87" spans="1:33" s="14" customFormat="1" x14ac:dyDescent="0.2">
      <c r="A87" s="106"/>
      <c r="B87" s="11"/>
      <c r="C87" s="16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20"/>
      <c r="AC87" s="18"/>
      <c r="AD87" s="18"/>
      <c r="AE87" s="19"/>
      <c r="AF87" s="19"/>
      <c r="AG87" s="19"/>
    </row>
    <row r="88" spans="1:33" s="14" customFormat="1" x14ac:dyDescent="0.2">
      <c r="A88" s="106"/>
      <c r="B88" s="10"/>
      <c r="C88" s="16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20"/>
      <c r="AC88" s="18"/>
      <c r="AD88" s="18"/>
      <c r="AE88" s="19"/>
      <c r="AF88" s="19"/>
      <c r="AG88" s="19"/>
    </row>
    <row r="89" spans="1:33" s="14" customFormat="1" x14ac:dyDescent="0.2">
      <c r="A89" s="106"/>
      <c r="B89" s="12"/>
      <c r="C89" s="1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20"/>
      <c r="AC89" s="18"/>
      <c r="AD89" s="18"/>
      <c r="AE89" s="19"/>
      <c r="AF89" s="19"/>
      <c r="AG89" s="19"/>
    </row>
    <row r="90" spans="1:33" s="14" customFormat="1" ht="16.5" customHeight="1" x14ac:dyDescent="0.2">
      <c r="A90" s="106"/>
      <c r="B90" s="12"/>
      <c r="C90" s="16"/>
      <c r="D90" s="9"/>
      <c r="E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20"/>
      <c r="AC90" s="18"/>
      <c r="AD90" s="18"/>
      <c r="AE90" s="19"/>
      <c r="AF90" s="19"/>
      <c r="AG90" s="19"/>
    </row>
    <row r="91" spans="1:33" s="14" customFormat="1" x14ac:dyDescent="0.2">
      <c r="A91" s="106"/>
      <c r="B91" s="11"/>
      <c r="C91" s="1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T91" s="9"/>
      <c r="U91" s="9"/>
      <c r="V91" s="9"/>
      <c r="W91" s="9"/>
      <c r="X91" s="9"/>
      <c r="Y91" s="9"/>
      <c r="Z91" s="9"/>
      <c r="AA91" s="9"/>
      <c r="AB91" s="20"/>
      <c r="AC91" s="18"/>
      <c r="AD91" s="18"/>
      <c r="AE91" s="19"/>
      <c r="AF91" s="19"/>
      <c r="AG91" s="19"/>
    </row>
    <row r="92" spans="1:33" s="14" customFormat="1" x14ac:dyDescent="0.2">
      <c r="A92" s="106"/>
      <c r="B92" s="11"/>
      <c r="C92" s="16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20"/>
      <c r="AC92" s="18"/>
      <c r="AD92" s="18"/>
      <c r="AE92" s="19"/>
      <c r="AF92" s="19"/>
      <c r="AG92" s="19"/>
    </row>
    <row r="93" spans="1:33" s="14" customFormat="1" ht="32.25" customHeight="1" x14ac:dyDescent="0.2">
      <c r="A93" s="106"/>
      <c r="B93" s="11"/>
      <c r="C93" s="16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20"/>
      <c r="AC93" s="18"/>
      <c r="AD93" s="18"/>
      <c r="AE93" s="19"/>
      <c r="AF93" s="19"/>
      <c r="AG93" s="19"/>
    </row>
    <row r="94" spans="1:33" s="14" customFormat="1" x14ac:dyDescent="0.2">
      <c r="A94" s="106"/>
      <c r="B94" s="11"/>
      <c r="C94" s="16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20"/>
      <c r="AC94" s="18"/>
      <c r="AD94" s="18"/>
      <c r="AE94" s="19"/>
      <c r="AF94" s="19"/>
      <c r="AG94" s="19"/>
    </row>
    <row r="95" spans="1:33" s="14" customFormat="1" x14ac:dyDescent="0.2">
      <c r="A95" s="106"/>
      <c r="B95" s="11"/>
      <c r="C95" s="16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20"/>
      <c r="AC95" s="18"/>
      <c r="AD95" s="18"/>
      <c r="AE95" s="19"/>
      <c r="AF95" s="19"/>
      <c r="AG95" s="19"/>
    </row>
    <row r="96" spans="1:33" s="14" customFormat="1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9"/>
      <c r="AG96" s="19"/>
    </row>
    <row r="97" spans="1:33" s="14" customFormat="1" x14ac:dyDescent="0.2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9"/>
      <c r="AG97" s="19"/>
    </row>
    <row r="98" spans="1:33" s="14" customFormat="1" ht="11.25" customHeight="1" x14ac:dyDescent="0.2">
      <c r="A98" s="108"/>
      <c r="B98" s="108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</row>
    <row r="99" spans="1:33" s="14" customFormat="1" ht="25.5" customHeight="1" x14ac:dyDescent="0.2">
      <c r="A99" s="108"/>
      <c r="B99" s="108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</row>
    <row r="100" spans="1:33" s="14" customFormat="1" x14ac:dyDescent="0.2">
      <c r="A100" s="108"/>
      <c r="B100" s="108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107"/>
      <c r="AC100" s="8"/>
      <c r="AD100" s="8"/>
      <c r="AE100" s="8"/>
      <c r="AF100" s="107"/>
      <c r="AG100" s="107"/>
    </row>
    <row r="101" spans="1:33" s="22" customFormat="1" x14ac:dyDescent="0.2">
      <c r="A101" s="106"/>
      <c r="B101" s="11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20"/>
      <c r="AC101" s="18"/>
      <c r="AD101" s="18"/>
      <c r="AE101" s="19"/>
      <c r="AF101" s="15"/>
      <c r="AG101" s="15"/>
    </row>
    <row r="102" spans="1:33" s="22" customFormat="1" ht="63" customHeight="1" x14ac:dyDescent="0.2">
      <c r="A102" s="106"/>
      <c r="B102" s="11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20"/>
      <c r="AC102" s="18"/>
      <c r="AD102" s="18"/>
      <c r="AE102" s="19"/>
      <c r="AF102" s="15"/>
      <c r="AG102" s="15"/>
    </row>
    <row r="103" spans="1:33" s="22" customFormat="1" ht="47.25" customHeight="1" x14ac:dyDescent="0.2">
      <c r="A103" s="106"/>
      <c r="B103" s="11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20"/>
      <c r="AC103" s="18"/>
      <c r="AD103" s="18"/>
      <c r="AE103" s="19"/>
      <c r="AF103" s="15"/>
      <c r="AG103" s="15"/>
    </row>
    <row r="104" spans="1:33" s="22" customFormat="1" x14ac:dyDescent="0.2">
      <c r="A104" s="106"/>
      <c r="B104" s="11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20"/>
      <c r="AC104" s="18"/>
      <c r="AD104" s="18"/>
      <c r="AE104" s="19"/>
      <c r="AF104" s="15"/>
      <c r="AG104" s="15"/>
    </row>
    <row r="105" spans="1:33" s="22" customFormat="1" x14ac:dyDescent="0.2">
      <c r="A105" s="106"/>
      <c r="B105" s="11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20"/>
      <c r="AC105" s="18"/>
      <c r="AD105" s="18"/>
      <c r="AE105" s="19"/>
      <c r="AF105" s="15"/>
      <c r="AG105" s="15"/>
    </row>
    <row r="106" spans="1:33" s="22" customFormat="1" ht="52.5" customHeight="1" x14ac:dyDescent="0.2">
      <c r="A106" s="106"/>
      <c r="B106" s="11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20"/>
      <c r="AC106" s="18"/>
      <c r="AD106" s="18"/>
      <c r="AE106" s="19"/>
      <c r="AF106" s="15"/>
      <c r="AG106" s="15"/>
    </row>
    <row r="107" spans="1:33" s="22" customFormat="1" x14ac:dyDescent="0.2">
      <c r="A107" s="106"/>
      <c r="B107" s="11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20"/>
      <c r="AC107" s="18"/>
      <c r="AD107" s="18"/>
      <c r="AE107" s="19"/>
      <c r="AF107" s="15"/>
      <c r="AG107" s="15"/>
    </row>
    <row r="108" spans="1:33" s="14" customFormat="1" x14ac:dyDescent="0.2">
      <c r="A108" s="106"/>
      <c r="B108" s="11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20"/>
      <c r="AC108" s="18"/>
      <c r="AD108" s="18"/>
      <c r="AE108" s="19"/>
      <c r="AF108" s="15"/>
      <c r="AG108" s="15"/>
    </row>
    <row r="109" spans="1:33" s="14" customFormat="1" x14ac:dyDescent="0.2">
      <c r="A109" s="106"/>
      <c r="B109" s="11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20"/>
      <c r="AC109" s="18"/>
      <c r="AD109" s="18"/>
      <c r="AE109" s="19"/>
      <c r="AF109" s="15"/>
      <c r="AG109" s="15"/>
    </row>
    <row r="110" spans="1:33" s="23" customFormat="1" x14ac:dyDescent="0.2">
      <c r="A110" s="106"/>
      <c r="B110" s="11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20"/>
      <c r="AC110" s="18"/>
      <c r="AD110" s="18"/>
      <c r="AE110" s="19"/>
      <c r="AF110" s="15"/>
      <c r="AG110" s="15"/>
    </row>
    <row r="111" spans="1:33" s="14" customFormat="1" x14ac:dyDescent="0.2">
      <c r="A111" s="106"/>
      <c r="B111" s="11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20"/>
      <c r="AC111" s="18"/>
      <c r="AD111" s="18"/>
      <c r="AE111" s="19"/>
      <c r="AF111" s="15"/>
      <c r="AG111" s="15"/>
    </row>
    <row r="112" spans="1:33" s="14" customFormat="1" x14ac:dyDescent="0.2">
      <c r="A112" s="106"/>
      <c r="B112" s="11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20"/>
      <c r="AC112" s="18"/>
      <c r="AD112" s="18"/>
      <c r="AE112" s="19"/>
      <c r="AF112" s="15"/>
      <c r="AG112" s="15"/>
    </row>
    <row r="113" spans="1:33" s="14" customFormat="1" ht="36" customHeight="1" x14ac:dyDescent="0.2">
      <c r="A113" s="106"/>
      <c r="B113" s="11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20"/>
      <c r="AC113" s="18"/>
      <c r="AD113" s="18"/>
      <c r="AE113" s="19"/>
      <c r="AF113" s="15"/>
      <c r="AG113" s="15"/>
    </row>
    <row r="114" spans="1:33" s="14" customFormat="1" x14ac:dyDescent="0.2">
      <c r="A114" s="106"/>
      <c r="B114" s="11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20"/>
      <c r="AC114" s="18"/>
      <c r="AD114" s="18"/>
      <c r="AE114" s="19"/>
      <c r="AF114" s="15"/>
      <c r="AG114" s="15"/>
    </row>
    <row r="115" spans="1:33" s="14" customFormat="1" ht="51" customHeight="1" x14ac:dyDescent="0.2">
      <c r="A115" s="5"/>
      <c r="B115" s="11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20"/>
      <c r="AC115" s="18"/>
      <c r="AD115" s="18"/>
      <c r="AE115" s="19"/>
      <c r="AF115" s="15"/>
      <c r="AG115" s="15"/>
    </row>
    <row r="116" spans="1:33" s="14" customFormat="1" x14ac:dyDescent="0.2">
      <c r="A116" s="5"/>
      <c r="B116" s="11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20"/>
      <c r="AC116" s="18"/>
      <c r="AD116" s="18"/>
      <c r="AE116" s="19"/>
      <c r="AF116" s="15"/>
      <c r="AG116" s="15"/>
    </row>
    <row r="117" spans="1:33" s="14" customFormat="1" x14ac:dyDescent="0.2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</row>
    <row r="118" spans="1:33" s="14" customFormat="1" ht="11.25" customHeight="1" x14ac:dyDescent="0.2">
      <c r="A118" s="108"/>
      <c r="B118" s="108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</row>
    <row r="119" spans="1:33" s="14" customFormat="1" ht="25.5" customHeight="1" x14ac:dyDescent="0.2">
      <c r="A119" s="108"/>
      <c r="B119" s="108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</row>
    <row r="120" spans="1:33" s="14" customFormat="1" x14ac:dyDescent="0.2">
      <c r="A120" s="108"/>
      <c r="B120" s="108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107"/>
      <c r="AC120" s="8"/>
      <c r="AD120" s="8"/>
      <c r="AE120" s="8"/>
      <c r="AF120" s="107"/>
    </row>
    <row r="121" spans="1:33" s="14" customFormat="1" x14ac:dyDescent="0.2">
      <c r="A121" s="5"/>
      <c r="B121" s="11"/>
      <c r="C121" s="9"/>
      <c r="D121" s="9"/>
      <c r="E121" s="9"/>
      <c r="F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20"/>
      <c r="AC121" s="18"/>
      <c r="AD121" s="18"/>
      <c r="AE121" s="19"/>
      <c r="AF121" s="15"/>
    </row>
    <row r="122" spans="1:33" s="14" customFormat="1" ht="24.75" customHeight="1" x14ac:dyDescent="0.2">
      <c r="A122" s="106"/>
      <c r="B122" s="11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20"/>
      <c r="AC122" s="18"/>
      <c r="AD122" s="18"/>
      <c r="AE122" s="19"/>
      <c r="AF122" s="15"/>
    </row>
    <row r="123" spans="1:33" s="14" customFormat="1" ht="38.25" customHeight="1" x14ac:dyDescent="0.2">
      <c r="A123" s="106"/>
      <c r="B123" s="11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20"/>
      <c r="AC123" s="18"/>
      <c r="AD123" s="18"/>
      <c r="AE123" s="19"/>
      <c r="AF123" s="15"/>
    </row>
    <row r="124" spans="1:33" s="14" customFormat="1" ht="38.25" customHeight="1" x14ac:dyDescent="0.2">
      <c r="A124" s="106"/>
      <c r="B124" s="11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20"/>
      <c r="AC124" s="18"/>
      <c r="AD124" s="18"/>
      <c r="AE124" s="19"/>
      <c r="AF124" s="15"/>
    </row>
    <row r="125" spans="1:33" s="14" customFormat="1" ht="27.75" customHeight="1" x14ac:dyDescent="0.2">
      <c r="A125" s="106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20"/>
      <c r="AC125" s="18"/>
      <c r="AD125" s="18"/>
      <c r="AE125" s="19"/>
      <c r="AF125" s="15"/>
      <c r="AG125" s="8"/>
    </row>
    <row r="126" spans="1:33" s="14" customFormat="1" ht="27.75" customHeight="1" x14ac:dyDescent="0.2">
      <c r="A126" s="106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20"/>
      <c r="AC126" s="18"/>
      <c r="AD126" s="18"/>
      <c r="AE126" s="19"/>
      <c r="AF126" s="15"/>
      <c r="AG126" s="8"/>
    </row>
    <row r="127" spans="1:33" s="14" customFormat="1" ht="33.75" customHeight="1" x14ac:dyDescent="0.2">
      <c r="A127" s="5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20"/>
      <c r="AC127" s="18"/>
      <c r="AD127" s="18"/>
      <c r="AE127" s="19"/>
      <c r="AF127" s="15"/>
      <c r="AG127" s="8"/>
    </row>
    <row r="128" spans="1:33" s="14" customFormat="1" x14ac:dyDescent="0.2">
      <c r="A128" s="7"/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s="14" customFormat="1" x14ac:dyDescent="0.2">
      <c r="AB129" s="24"/>
      <c r="AD129" s="24"/>
    </row>
    <row r="130" spans="1:33" s="14" customFormat="1" x14ac:dyDescent="0.2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</row>
    <row r="131" spans="1:33" s="14" customFormat="1" ht="11.25" customHeight="1" x14ac:dyDescent="0.2">
      <c r="A131" s="108"/>
      <c r="B131" s="108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</row>
    <row r="132" spans="1:33" s="14" customFormat="1" ht="25.5" customHeight="1" x14ac:dyDescent="0.2">
      <c r="A132" s="108"/>
      <c r="B132" s="108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</row>
    <row r="133" spans="1:33" s="14" customFormat="1" x14ac:dyDescent="0.2">
      <c r="A133" s="108"/>
      <c r="B133" s="108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107"/>
      <c r="AC133" s="8"/>
      <c r="AD133" s="8"/>
      <c r="AE133" s="8"/>
      <c r="AF133" s="107"/>
      <c r="AG133" s="107"/>
    </row>
    <row r="134" spans="1:33" s="14" customFormat="1" ht="59.25" customHeight="1" x14ac:dyDescent="0.2">
      <c r="A134" s="5"/>
      <c r="B134" s="25"/>
      <c r="C134" s="2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20"/>
      <c r="AC134" s="18"/>
      <c r="AD134" s="18"/>
      <c r="AE134" s="19"/>
      <c r="AF134" s="15"/>
      <c r="AG134" s="15"/>
    </row>
    <row r="135" spans="1:33" s="14" customFormat="1" ht="45" customHeight="1" x14ac:dyDescent="0.2">
      <c r="A135" s="5"/>
      <c r="B135" s="25"/>
      <c r="C135" s="26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20"/>
      <c r="AC135" s="18"/>
      <c r="AD135" s="18"/>
      <c r="AE135" s="19"/>
      <c r="AF135" s="15"/>
      <c r="AG135" s="15"/>
    </row>
    <row r="136" spans="1:33" s="14" customFormat="1" ht="52.5" customHeight="1" x14ac:dyDescent="0.2">
      <c r="A136" s="5"/>
      <c r="B136" s="11"/>
      <c r="C136" s="26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20"/>
      <c r="AC136" s="18"/>
      <c r="AD136" s="18"/>
      <c r="AE136" s="19"/>
      <c r="AF136" s="15"/>
      <c r="AG136" s="15"/>
    </row>
    <row r="137" spans="1:33" s="14" customFormat="1" ht="60" customHeight="1" x14ac:dyDescent="0.2">
      <c r="A137" s="5"/>
      <c r="B137" s="26"/>
      <c r="C137" s="26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20"/>
      <c r="AC137" s="18"/>
      <c r="AD137" s="18"/>
      <c r="AE137" s="19"/>
      <c r="AF137" s="15"/>
      <c r="AG137" s="15"/>
    </row>
  </sheetData>
  <sheetProtection selectLockedCells="1"/>
  <mergeCells count="205">
    <mergeCell ref="AC54:AG54"/>
    <mergeCell ref="AF1:AG2"/>
    <mergeCell ref="AF3:AG4"/>
    <mergeCell ref="AF5:AG5"/>
    <mergeCell ref="C1:AE2"/>
    <mergeCell ref="C3:AE5"/>
    <mergeCell ref="A104:A112"/>
    <mergeCell ref="A113:A114"/>
    <mergeCell ref="L99:M99"/>
    <mergeCell ref="N99:O99"/>
    <mergeCell ref="P99:Q99"/>
    <mergeCell ref="D99:E99"/>
    <mergeCell ref="F99:G99"/>
    <mergeCell ref="H99:I99"/>
    <mergeCell ref="A98:B100"/>
    <mergeCell ref="C98:C100"/>
    <mergeCell ref="D98:I98"/>
    <mergeCell ref="A101:A103"/>
    <mergeCell ref="AG98:AG100"/>
    <mergeCell ref="V84:W84"/>
    <mergeCell ref="A83:B85"/>
    <mergeCell ref="C83:C85"/>
    <mergeCell ref="D83:I83"/>
    <mergeCell ref="A87:A95"/>
    <mergeCell ref="P83:U83"/>
    <mergeCell ref="A130:AE130"/>
    <mergeCell ref="A122:A124"/>
    <mergeCell ref="A118:B120"/>
    <mergeCell ref="C118:C120"/>
    <mergeCell ref="AF118:AF120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8:I118"/>
    <mergeCell ref="J118:O118"/>
    <mergeCell ref="P118:U118"/>
    <mergeCell ref="V118:AA118"/>
    <mergeCell ref="AB118:AB120"/>
    <mergeCell ref="AC118:AE119"/>
    <mergeCell ref="A125:A126"/>
    <mergeCell ref="A131:B133"/>
    <mergeCell ref="C131:C133"/>
    <mergeCell ref="D131:I131"/>
    <mergeCell ref="J131:O131"/>
    <mergeCell ref="P131:U131"/>
    <mergeCell ref="V131:AA131"/>
    <mergeCell ref="AB131:AB133"/>
    <mergeCell ref="AC131:AE132"/>
    <mergeCell ref="AF131:AF133"/>
    <mergeCell ref="AG131:AG133"/>
    <mergeCell ref="D132:E132"/>
    <mergeCell ref="F132:G132"/>
    <mergeCell ref="H132:I132"/>
    <mergeCell ref="J132:K132"/>
    <mergeCell ref="L132:M132"/>
    <mergeCell ref="N132:O132"/>
    <mergeCell ref="P132:Q132"/>
    <mergeCell ref="R132:S132"/>
    <mergeCell ref="T132:U132"/>
    <mergeCell ref="V132:W132"/>
    <mergeCell ref="X132:Y132"/>
    <mergeCell ref="Z132:AA132"/>
    <mergeCell ref="A117:AE117"/>
    <mergeCell ref="AF58:AF60"/>
    <mergeCell ref="AC58:AE59"/>
    <mergeCell ref="AC76:AE77"/>
    <mergeCell ref="Z77:AA77"/>
    <mergeCell ref="AG58:AG60"/>
    <mergeCell ref="AG76:AG78"/>
    <mergeCell ref="AG83:AG85"/>
    <mergeCell ref="AB83:AB85"/>
    <mergeCell ref="AC83:AE84"/>
    <mergeCell ref="V58:AA58"/>
    <mergeCell ref="AB58:AB60"/>
    <mergeCell ref="AF98:AF100"/>
    <mergeCell ref="X99:Y99"/>
    <mergeCell ref="Z99:AA99"/>
    <mergeCell ref="AB98:AB100"/>
    <mergeCell ref="AC98:AE99"/>
    <mergeCell ref="AF83:AF85"/>
    <mergeCell ref="V76:AA76"/>
    <mergeCell ref="AB76:AB78"/>
    <mergeCell ref="AF76:AF78"/>
    <mergeCell ref="V83:AA83"/>
    <mergeCell ref="Z84:AA84"/>
    <mergeCell ref="A96:AE96"/>
    <mergeCell ref="R99:S99"/>
    <mergeCell ref="T99:U99"/>
    <mergeCell ref="V99:W99"/>
    <mergeCell ref="R59:S59"/>
    <mergeCell ref="T59:U59"/>
    <mergeCell ref="V59:W59"/>
    <mergeCell ref="X59:Y59"/>
    <mergeCell ref="J98:O98"/>
    <mergeCell ref="P98:U98"/>
    <mergeCell ref="V98:AA98"/>
    <mergeCell ref="J99:K99"/>
    <mergeCell ref="J59:K59"/>
    <mergeCell ref="P77:Q77"/>
    <mergeCell ref="L84:M84"/>
    <mergeCell ref="N84:O84"/>
    <mergeCell ref="P84:Q84"/>
    <mergeCell ref="J83:O83"/>
    <mergeCell ref="A97:AE97"/>
    <mergeCell ref="R77:S77"/>
    <mergeCell ref="L77:M77"/>
    <mergeCell ref="N77:O77"/>
    <mergeCell ref="F84:G84"/>
    <mergeCell ref="H84:I84"/>
    <mergeCell ref="J84:K84"/>
    <mergeCell ref="A58:B60"/>
    <mergeCell ref="C58:C60"/>
    <mergeCell ref="D58:I58"/>
    <mergeCell ref="A61:A71"/>
    <mergeCell ref="A76:B78"/>
    <mergeCell ref="C76:C78"/>
    <mergeCell ref="A27:A40"/>
    <mergeCell ref="X84:Y84"/>
    <mergeCell ref="J58:O58"/>
    <mergeCell ref="A53:B53"/>
    <mergeCell ref="A51:B52"/>
    <mergeCell ref="P49:R49"/>
    <mergeCell ref="S49:U49"/>
    <mergeCell ref="V49:X49"/>
    <mergeCell ref="Y49:AA49"/>
    <mergeCell ref="R84:S84"/>
    <mergeCell ref="T84:U84"/>
    <mergeCell ref="D76:I76"/>
    <mergeCell ref="J76:O76"/>
    <mergeCell ref="P76:U76"/>
    <mergeCell ref="D84:E84"/>
    <mergeCell ref="D77:E77"/>
    <mergeCell ref="F77:G77"/>
    <mergeCell ref="A81:AE81"/>
    <mergeCell ref="A82:AE82"/>
    <mergeCell ref="A56:AE56"/>
    <mergeCell ref="A57:AE57"/>
    <mergeCell ref="A74:AE74"/>
    <mergeCell ref="A75:AE75"/>
    <mergeCell ref="A79:A80"/>
    <mergeCell ref="A72:A73"/>
    <mergeCell ref="J77:K77"/>
    <mergeCell ref="T77:U77"/>
    <mergeCell ref="V77:W77"/>
    <mergeCell ref="X77:Y77"/>
    <mergeCell ref="H77:I77"/>
    <mergeCell ref="D59:E59"/>
    <mergeCell ref="F59:G59"/>
    <mergeCell ref="H59:I59"/>
    <mergeCell ref="P58:U58"/>
    <mergeCell ref="L59:M59"/>
    <mergeCell ref="N59:O59"/>
    <mergeCell ref="P59:Q59"/>
    <mergeCell ref="Z59:AA59"/>
    <mergeCell ref="A54:K54"/>
    <mergeCell ref="L54:AB54"/>
    <mergeCell ref="A50:B50"/>
    <mergeCell ref="A1:B5"/>
    <mergeCell ref="A9:B9"/>
    <mergeCell ref="D9:AA9"/>
    <mergeCell ref="C6:C8"/>
    <mergeCell ref="D6:I6"/>
    <mergeCell ref="J6:O6"/>
    <mergeCell ref="T7:U7"/>
    <mergeCell ref="V7:W7"/>
    <mergeCell ref="X7:Y7"/>
    <mergeCell ref="Z7:AA7"/>
    <mergeCell ref="H7:I7"/>
    <mergeCell ref="J7:K7"/>
    <mergeCell ref="L7:M7"/>
    <mergeCell ref="N7:O7"/>
    <mergeCell ref="P7:Q7"/>
    <mergeCell ref="R7:S7"/>
    <mergeCell ref="A10:A26"/>
    <mergeCell ref="A45:A48"/>
    <mergeCell ref="A41:A44"/>
    <mergeCell ref="D49:F49"/>
    <mergeCell ref="A6:B8"/>
    <mergeCell ref="P6:U6"/>
    <mergeCell ref="V6:AA6"/>
    <mergeCell ref="AB50:AG53"/>
    <mergeCell ref="L50:AA50"/>
    <mergeCell ref="L51:AA52"/>
    <mergeCell ref="L53:AA53"/>
    <mergeCell ref="C50:K50"/>
    <mergeCell ref="C51:K52"/>
    <mergeCell ref="C53:K53"/>
    <mergeCell ref="AB6:AB8"/>
    <mergeCell ref="AC6:AE7"/>
    <mergeCell ref="AG6:AG8"/>
    <mergeCell ref="AF6:AF8"/>
    <mergeCell ref="G49:I49"/>
    <mergeCell ref="D7:E7"/>
    <mergeCell ref="F7:G7"/>
    <mergeCell ref="J49:L49"/>
    <mergeCell ref="M49:O49"/>
  </mergeCells>
  <phoneticPr fontId="31" type="noConversion"/>
  <conditionalFormatting sqref="D80 D87:E87 H87:L87 L54:L55 N55 D88:L89 N87:AA89 E115:AA116 D46:AA48 P55:T55 V55:AA55 P67:S67 X67 D91:R91 T91:AA91 D101:AA103 D134:AA136 D44:AA44 D90:E90 I90:AA90 D25:AA25 D106:AA114 D104:E104 H104:I104 E121:F121 I121 D55:J55 Q64:AA64 N64:O64 Q73:AA73 L73:O73 D94:AA95 AA92 N11:AA11 E12:H12 N21:AA21 E22:J22 E23:L23 N23:AA23 E30:AA31 D21:I21 K21:L21 E39:AA39 U40:AA40 W37:AA37 D37:U37 E36:AA36 E35:K35 M35:AA35 E27:K27 M27:AA27 J12:AA12 L22:AA22 F11:K11 D11 F10:AA10 P20:AA20 D24:G24 J24:AA24 P26:AA26 E26:M26 D28:S28 V28:AA28 D29:AA29 E40:S40">
    <cfRule type="cellIs" dxfId="480" priority="1413" operator="equal">
      <formula>"E"</formula>
    </cfRule>
    <cfRule type="cellIs" dxfId="479" priority="1414" operator="equal">
      <formula>"P"</formula>
    </cfRule>
  </conditionalFormatting>
  <conditionalFormatting sqref="O79 Q79 S79 U79 W79 Y79 AA79">
    <cfRule type="cellIs" dxfId="478" priority="1121" operator="equal">
      <formula>"E"</formula>
    </cfRule>
    <cfRule type="cellIs" dxfId="477" priority="1122" operator="equal">
      <formula>"P"</formula>
    </cfRule>
  </conditionalFormatting>
  <conditionalFormatting sqref="J79">
    <cfRule type="cellIs" dxfId="476" priority="1115" operator="equal">
      <formula>"E"</formula>
    </cfRule>
    <cfRule type="cellIs" dxfId="475" priority="1116" operator="equal">
      <formula>"P"</formula>
    </cfRule>
  </conditionalFormatting>
  <conditionalFormatting sqref="L79">
    <cfRule type="cellIs" dxfId="474" priority="1113" operator="equal">
      <formula>"E"</formula>
    </cfRule>
    <cfRule type="cellIs" dxfId="473" priority="1114" operator="equal">
      <formula>"P"</formula>
    </cfRule>
  </conditionalFormatting>
  <conditionalFormatting sqref="N79">
    <cfRule type="cellIs" dxfId="472" priority="1111" operator="equal">
      <formula>"E"</formula>
    </cfRule>
    <cfRule type="cellIs" dxfId="471" priority="1112" operator="equal">
      <formula>"P"</formula>
    </cfRule>
  </conditionalFormatting>
  <conditionalFormatting sqref="P79">
    <cfRule type="cellIs" dxfId="470" priority="1109" operator="equal">
      <formula>"E"</formula>
    </cfRule>
    <cfRule type="cellIs" dxfId="469" priority="1110" operator="equal">
      <formula>"P"</formula>
    </cfRule>
  </conditionalFormatting>
  <conditionalFormatting sqref="R79">
    <cfRule type="cellIs" dxfId="468" priority="1107" operator="equal">
      <formula>"E"</formula>
    </cfRule>
    <cfRule type="cellIs" dxfId="467" priority="1108" operator="equal">
      <formula>"P"</formula>
    </cfRule>
  </conditionalFormatting>
  <conditionalFormatting sqref="T79">
    <cfRule type="cellIs" dxfId="466" priority="1105" operator="equal">
      <formula>"E"</formula>
    </cfRule>
    <cfRule type="cellIs" dxfId="465" priority="1106" operator="equal">
      <formula>"P"</formula>
    </cfRule>
  </conditionalFormatting>
  <conditionalFormatting sqref="F79">
    <cfRule type="cellIs" dxfId="464" priority="1091" operator="equal">
      <formula>"E"</formula>
    </cfRule>
    <cfRule type="cellIs" dxfId="463" priority="1092" operator="equal">
      <formula>"P"</formula>
    </cfRule>
  </conditionalFormatting>
  <conditionalFormatting sqref="Z79">
    <cfRule type="cellIs" dxfId="462" priority="1099" operator="equal">
      <formula>"E"</formula>
    </cfRule>
    <cfRule type="cellIs" dxfId="461" priority="1100" operator="equal">
      <formula>"P"</formula>
    </cfRule>
  </conditionalFormatting>
  <conditionalFormatting sqref="X79">
    <cfRule type="cellIs" dxfId="460" priority="1101" operator="equal">
      <formula>"E"</formula>
    </cfRule>
    <cfRule type="cellIs" dxfId="459" priority="1102" operator="equal">
      <formula>"P"</formula>
    </cfRule>
  </conditionalFormatting>
  <conditionalFormatting sqref="E79 G79 I79">
    <cfRule type="cellIs" dxfId="458" priority="1095" operator="equal">
      <formula>"E"</formula>
    </cfRule>
    <cfRule type="cellIs" dxfId="457" priority="1096" operator="equal">
      <formula>"P"</formula>
    </cfRule>
  </conditionalFormatting>
  <conditionalFormatting sqref="D79">
    <cfRule type="cellIs" dxfId="456" priority="1093" operator="equal">
      <formula>"E"</formula>
    </cfRule>
    <cfRule type="cellIs" dxfId="455" priority="1094" operator="equal">
      <formula>"P"</formula>
    </cfRule>
  </conditionalFormatting>
  <conditionalFormatting sqref="H79">
    <cfRule type="cellIs" dxfId="454" priority="1089" operator="equal">
      <formula>"E"</formula>
    </cfRule>
    <cfRule type="cellIs" dxfId="453" priority="1090" operator="equal">
      <formula>"P"</formula>
    </cfRule>
  </conditionalFormatting>
  <conditionalFormatting sqref="E80">
    <cfRule type="cellIs" dxfId="452" priority="1225" operator="equal">
      <formula>"E"</formula>
    </cfRule>
    <cfRule type="cellIs" dxfId="451" priority="1226" operator="equal">
      <formula>"P"</formula>
    </cfRule>
  </conditionalFormatting>
  <conditionalFormatting sqref="F80:J80 N80:AA80 L80">
    <cfRule type="cellIs" dxfId="450" priority="1199" operator="equal">
      <formula>"E"</formula>
    </cfRule>
    <cfRule type="cellIs" dxfId="449" priority="1200" operator="equal">
      <formula>"P"</formula>
    </cfRule>
  </conditionalFormatting>
  <conditionalFormatting sqref="V79">
    <cfRule type="cellIs" dxfId="448" priority="1103" operator="equal">
      <formula>"E"</formula>
    </cfRule>
    <cfRule type="cellIs" dxfId="447" priority="1104" operator="equal">
      <formula>"P"</formula>
    </cfRule>
  </conditionalFormatting>
  <conditionalFormatting sqref="D86:J86 L86:AA86">
    <cfRule type="cellIs" dxfId="446" priority="815" operator="equal">
      <formula>"E"</formula>
    </cfRule>
    <cfRule type="cellIs" dxfId="445" priority="816" operator="equal">
      <formula>"P"</formula>
    </cfRule>
  </conditionalFormatting>
  <conditionalFormatting sqref="F87:G87">
    <cfRule type="cellIs" dxfId="444" priority="813" operator="equal">
      <formula>"E"</formula>
    </cfRule>
    <cfRule type="cellIs" dxfId="443" priority="814" operator="equal">
      <formula>"P"</formula>
    </cfRule>
  </conditionalFormatting>
  <conditionalFormatting sqref="L61">
    <cfRule type="cellIs" dxfId="442" priority="801" operator="equal">
      <formula>"E"</formula>
    </cfRule>
    <cfRule type="cellIs" dxfId="441" priority="802" operator="equal">
      <formula>"P"</formula>
    </cfRule>
  </conditionalFormatting>
  <conditionalFormatting sqref="E61 G61 I61 M61 Q61 S61 U61 W61 Y61 AA61 I63 G63 E63">
    <cfRule type="cellIs" dxfId="440" priority="809" operator="equal">
      <formula>"E"</formula>
    </cfRule>
    <cfRule type="cellIs" dxfId="439" priority="810" operator="equal">
      <formula>"P"</formula>
    </cfRule>
  </conditionalFormatting>
  <conditionalFormatting sqref="D61 D63">
    <cfRule type="cellIs" dxfId="438" priority="807" operator="equal">
      <formula>"E"</formula>
    </cfRule>
    <cfRule type="cellIs" dxfId="437" priority="808" operator="equal">
      <formula>"P"</formula>
    </cfRule>
  </conditionalFormatting>
  <conditionalFormatting sqref="D65:D66 E73:K73 D72:D73 D71:J71 L71 N71 P71:AA71">
    <cfRule type="cellIs" dxfId="436" priority="811" operator="equal">
      <formula>"E"</formula>
    </cfRule>
    <cfRule type="cellIs" dxfId="435" priority="812" operator="equal">
      <formula>"P"</formula>
    </cfRule>
  </conditionalFormatting>
  <conditionalFormatting sqref="F61 F63">
    <cfRule type="cellIs" dxfId="434" priority="805" operator="equal">
      <formula>"E"</formula>
    </cfRule>
    <cfRule type="cellIs" dxfId="433" priority="806" operator="equal">
      <formula>"P"</formula>
    </cfRule>
  </conditionalFormatting>
  <conditionalFormatting sqref="H61">
    <cfRule type="cellIs" dxfId="432" priority="803" operator="equal">
      <formula>"E"</formula>
    </cfRule>
    <cfRule type="cellIs" dxfId="431" priority="804" operator="equal">
      <formula>"P"</formula>
    </cfRule>
  </conditionalFormatting>
  <conditionalFormatting sqref="P61">
    <cfRule type="cellIs" dxfId="430" priority="799" operator="equal">
      <formula>"E"</formula>
    </cfRule>
    <cfRule type="cellIs" dxfId="429" priority="800" operator="equal">
      <formula>"P"</formula>
    </cfRule>
  </conditionalFormatting>
  <conditionalFormatting sqref="R61">
    <cfRule type="cellIs" dxfId="428" priority="797" operator="equal">
      <formula>"E"</formula>
    </cfRule>
    <cfRule type="cellIs" dxfId="427" priority="798" operator="equal">
      <formula>"P"</formula>
    </cfRule>
  </conditionalFormatting>
  <conditionalFormatting sqref="T61">
    <cfRule type="cellIs" dxfId="426" priority="795" operator="equal">
      <formula>"E"</formula>
    </cfRule>
    <cfRule type="cellIs" dxfId="425" priority="796" operator="equal">
      <formula>"P"</formula>
    </cfRule>
  </conditionalFormatting>
  <conditionalFormatting sqref="V61">
    <cfRule type="cellIs" dxfId="424" priority="793" operator="equal">
      <formula>"E"</formula>
    </cfRule>
    <cfRule type="cellIs" dxfId="423" priority="794" operator="equal">
      <formula>"P"</formula>
    </cfRule>
  </conditionalFormatting>
  <conditionalFormatting sqref="X61">
    <cfRule type="cellIs" dxfId="422" priority="791" operator="equal">
      <formula>"E"</formula>
    </cfRule>
    <cfRule type="cellIs" dxfId="421" priority="792" operator="equal">
      <formula>"P"</formula>
    </cfRule>
  </conditionalFormatting>
  <conditionalFormatting sqref="E72 G72 I72 Q72 S72 U72 W72 Y72 AA72">
    <cfRule type="cellIs" dxfId="420" priority="763" operator="equal">
      <formula>"E"</formula>
    </cfRule>
    <cfRule type="cellIs" dxfId="419" priority="764" operator="equal">
      <formula>"P"</formula>
    </cfRule>
  </conditionalFormatting>
  <conditionalFormatting sqref="F72">
    <cfRule type="cellIs" dxfId="418" priority="761" operator="equal">
      <formula>"E"</formula>
    </cfRule>
    <cfRule type="cellIs" dxfId="417" priority="762" operator="equal">
      <formula>"P"</formula>
    </cfRule>
  </conditionalFormatting>
  <conditionalFormatting sqref="H72">
    <cfRule type="cellIs" dxfId="416" priority="759" operator="equal">
      <formula>"E"</formula>
    </cfRule>
    <cfRule type="cellIs" dxfId="415" priority="760" operator="equal">
      <formula>"P"</formula>
    </cfRule>
  </conditionalFormatting>
  <conditionalFormatting sqref="J72">
    <cfRule type="cellIs" dxfId="414" priority="757" operator="equal">
      <formula>"E"</formula>
    </cfRule>
    <cfRule type="cellIs" dxfId="413" priority="758" operator="equal">
      <formula>"P"</formula>
    </cfRule>
  </conditionalFormatting>
  <conditionalFormatting sqref="L72">
    <cfRule type="cellIs" dxfId="412" priority="755" operator="equal">
      <formula>"E"</formula>
    </cfRule>
    <cfRule type="cellIs" dxfId="411" priority="756" operator="equal">
      <formula>"P"</formula>
    </cfRule>
  </conditionalFormatting>
  <conditionalFormatting sqref="P72">
    <cfRule type="cellIs" dxfId="410" priority="751" operator="equal">
      <formula>"E"</formula>
    </cfRule>
    <cfRule type="cellIs" dxfId="409" priority="752" operator="equal">
      <formula>"P"</formula>
    </cfRule>
  </conditionalFormatting>
  <conditionalFormatting sqref="D115:D116">
    <cfRule type="cellIs" dxfId="408" priority="863" operator="equal">
      <formula>"E"</formula>
    </cfRule>
    <cfRule type="cellIs" dxfId="407" priority="864" operator="equal">
      <formula>"P"</formula>
    </cfRule>
  </conditionalFormatting>
  <conditionalFormatting sqref="N65">
    <cfRule type="cellIs" dxfId="406" priority="777" operator="equal">
      <formula>"E"</formula>
    </cfRule>
    <cfRule type="cellIs" dxfId="405" priority="778" operator="equal">
      <formula>"P"</formula>
    </cfRule>
  </conditionalFormatting>
  <conditionalFormatting sqref="Z61">
    <cfRule type="cellIs" dxfId="404" priority="789" operator="equal">
      <formula>"E"</formula>
    </cfRule>
    <cfRule type="cellIs" dxfId="403" priority="790" operator="equal">
      <formula>"P"</formula>
    </cfRule>
  </conditionalFormatting>
  <conditionalFormatting sqref="J61 J63">
    <cfRule type="cellIs" dxfId="402" priority="737" operator="equal">
      <formula>"E"</formula>
    </cfRule>
    <cfRule type="cellIs" dxfId="401" priority="738" operator="equal">
      <formula>"P"</formula>
    </cfRule>
  </conditionalFormatting>
  <conditionalFormatting sqref="E65:E66 G65:G66 I65:I66 Q65 S65 W65 Y65 AA65:AA66">
    <cfRule type="cellIs" dxfId="400" priority="787" operator="equal">
      <formula>"E"</formula>
    </cfRule>
    <cfRule type="cellIs" dxfId="399" priority="788" operator="equal">
      <formula>"P"</formula>
    </cfRule>
  </conditionalFormatting>
  <conditionalFormatting sqref="P65">
    <cfRule type="cellIs" dxfId="398" priority="775" operator="equal">
      <formula>"E"</formula>
    </cfRule>
    <cfRule type="cellIs" dxfId="397" priority="776" operator="equal">
      <formula>"P"</formula>
    </cfRule>
  </conditionalFormatting>
  <conditionalFormatting sqref="H65:H66">
    <cfRule type="cellIs" dxfId="396" priority="783" operator="equal">
      <formula>"E"</formula>
    </cfRule>
    <cfRule type="cellIs" dxfId="395" priority="784" operator="equal">
      <formula>"P"</formula>
    </cfRule>
  </conditionalFormatting>
  <conditionalFormatting sqref="J65:J66">
    <cfRule type="cellIs" dxfId="394" priority="781" operator="equal">
      <formula>"E"</formula>
    </cfRule>
    <cfRule type="cellIs" dxfId="393" priority="782" operator="equal">
      <formula>"P"</formula>
    </cfRule>
  </conditionalFormatting>
  <conditionalFormatting sqref="F65:F66">
    <cfRule type="cellIs" dxfId="392" priority="785" operator="equal">
      <formula>"E"</formula>
    </cfRule>
    <cfRule type="cellIs" dxfId="391" priority="786" operator="equal">
      <formula>"P"</formula>
    </cfRule>
  </conditionalFormatting>
  <conditionalFormatting sqref="L65">
    <cfRule type="cellIs" dxfId="390" priority="779" operator="equal">
      <formula>"E"</formula>
    </cfRule>
    <cfRule type="cellIs" dxfId="389" priority="780" operator="equal">
      <formula>"P"</formula>
    </cfRule>
  </conditionalFormatting>
  <conditionalFormatting sqref="T65">
    <cfRule type="cellIs" dxfId="388" priority="771" operator="equal">
      <formula>"E"</formula>
    </cfRule>
    <cfRule type="cellIs" dxfId="387" priority="772" operator="equal">
      <formula>"P"</formula>
    </cfRule>
  </conditionalFormatting>
  <conditionalFormatting sqref="R65">
    <cfRule type="cellIs" dxfId="386" priority="773" operator="equal">
      <formula>"E"</formula>
    </cfRule>
    <cfRule type="cellIs" dxfId="385" priority="774" operator="equal">
      <formula>"P"</formula>
    </cfRule>
  </conditionalFormatting>
  <conditionalFormatting sqref="V65">
    <cfRule type="cellIs" dxfId="384" priority="769" operator="equal">
      <formula>"E"</formula>
    </cfRule>
    <cfRule type="cellIs" dxfId="383" priority="770" operator="equal">
      <formula>"P"</formula>
    </cfRule>
  </conditionalFormatting>
  <conditionalFormatting sqref="X65">
    <cfRule type="cellIs" dxfId="382" priority="767" operator="equal">
      <formula>"E"</formula>
    </cfRule>
    <cfRule type="cellIs" dxfId="381" priority="768" operator="equal">
      <formula>"P"</formula>
    </cfRule>
  </conditionalFormatting>
  <conditionalFormatting sqref="Z65">
    <cfRule type="cellIs" dxfId="380" priority="765" operator="equal">
      <formula>"E"</formula>
    </cfRule>
    <cfRule type="cellIs" dxfId="379" priority="766" operator="equal">
      <formula>"P"</formula>
    </cfRule>
  </conditionalFormatting>
  <conditionalFormatting sqref="N72">
    <cfRule type="cellIs" dxfId="378" priority="753" operator="equal">
      <formula>"E"</formula>
    </cfRule>
    <cfRule type="cellIs" dxfId="377" priority="754" operator="equal">
      <formula>"P"</formula>
    </cfRule>
  </conditionalFormatting>
  <conditionalFormatting sqref="R72">
    <cfRule type="cellIs" dxfId="376" priority="749" operator="equal">
      <formula>"E"</formula>
    </cfRule>
    <cfRule type="cellIs" dxfId="375" priority="750" operator="equal">
      <formula>"P"</formula>
    </cfRule>
  </conditionalFormatting>
  <conditionalFormatting sqref="T72">
    <cfRule type="cellIs" dxfId="374" priority="747" operator="equal">
      <formula>"E"</formula>
    </cfRule>
    <cfRule type="cellIs" dxfId="373" priority="748" operator="equal">
      <formula>"P"</formula>
    </cfRule>
  </conditionalFormatting>
  <conditionalFormatting sqref="V72">
    <cfRule type="cellIs" dxfId="372" priority="745" operator="equal">
      <formula>"E"</formula>
    </cfRule>
    <cfRule type="cellIs" dxfId="371" priority="746" operator="equal">
      <formula>"P"</formula>
    </cfRule>
  </conditionalFormatting>
  <conditionalFormatting sqref="X72">
    <cfRule type="cellIs" dxfId="370" priority="743" operator="equal">
      <formula>"E"</formula>
    </cfRule>
    <cfRule type="cellIs" dxfId="369" priority="744" operator="equal">
      <formula>"P"</formula>
    </cfRule>
  </conditionalFormatting>
  <conditionalFormatting sqref="Z72">
    <cfRule type="cellIs" dxfId="368" priority="741" operator="equal">
      <formula>"E"</formula>
    </cfRule>
    <cfRule type="cellIs" dxfId="367" priority="742" operator="equal">
      <formula>"P"</formula>
    </cfRule>
  </conditionalFormatting>
  <conditionalFormatting sqref="N61">
    <cfRule type="cellIs" dxfId="366" priority="739" operator="equal">
      <formula>"E"</formula>
    </cfRule>
    <cfRule type="cellIs" dxfId="365" priority="740" operator="equal">
      <formula>"P"</formula>
    </cfRule>
  </conditionalFormatting>
  <conditionalFormatting sqref="L63 N63 P63:T63 V63:AA63">
    <cfRule type="cellIs" dxfId="364" priority="735" operator="equal">
      <formula>"E"</formula>
    </cfRule>
    <cfRule type="cellIs" dxfId="363" priority="736" operator="equal">
      <formula>"P"</formula>
    </cfRule>
  </conditionalFormatting>
  <conditionalFormatting sqref="D64:J64 L64:M64">
    <cfRule type="cellIs" dxfId="362" priority="733" operator="equal">
      <formula>"E"</formula>
    </cfRule>
    <cfRule type="cellIs" dxfId="361" priority="734" operator="equal">
      <formula>"P"</formula>
    </cfRule>
  </conditionalFormatting>
  <conditionalFormatting sqref="D67:N67 V67:W67 Y67:AA67">
    <cfRule type="cellIs" dxfId="360" priority="677" operator="equal">
      <formula>"E"</formula>
    </cfRule>
    <cfRule type="cellIs" dxfId="359" priority="678" operator="equal">
      <formula>"P"</formula>
    </cfRule>
  </conditionalFormatting>
  <conditionalFormatting sqref="D68:J68 L68:AA68">
    <cfRule type="cellIs" dxfId="358" priority="671" operator="equal">
      <formula>"E"</formula>
    </cfRule>
    <cfRule type="cellIs" dxfId="357" priority="672" operator="equal">
      <formula>"P"</formula>
    </cfRule>
  </conditionalFormatting>
  <conditionalFormatting sqref="D69:J69 L69 N69 P69:AA69">
    <cfRule type="cellIs" dxfId="356" priority="669" operator="equal">
      <formula>"E"</formula>
    </cfRule>
    <cfRule type="cellIs" dxfId="355" priority="670" operator="equal">
      <formula>"P"</formula>
    </cfRule>
  </conditionalFormatting>
  <conditionalFormatting sqref="D70:J70 L70 N70 P70:AA70">
    <cfRule type="cellIs" dxfId="354" priority="667" operator="equal">
      <formula>"E"</formula>
    </cfRule>
    <cfRule type="cellIs" dxfId="353" priority="668" operator="equal">
      <formula>"P"</formula>
    </cfRule>
  </conditionalFormatting>
  <conditionalFormatting sqref="K55">
    <cfRule type="cellIs" dxfId="352" priority="625" operator="equal">
      <formula>"E"</formula>
    </cfRule>
    <cfRule type="cellIs" dxfId="351" priority="626" operator="equal">
      <formula>"P"</formula>
    </cfRule>
  </conditionalFormatting>
  <conditionalFormatting sqref="M55">
    <cfRule type="cellIs" dxfId="350" priority="623" operator="equal">
      <formula>"E"</formula>
    </cfRule>
    <cfRule type="cellIs" dxfId="349" priority="624" operator="equal">
      <formula>"P"</formula>
    </cfRule>
  </conditionalFormatting>
  <conditionalFormatting sqref="O55">
    <cfRule type="cellIs" dxfId="348" priority="621" operator="equal">
      <formula>"E"</formula>
    </cfRule>
    <cfRule type="cellIs" dxfId="347" priority="622" operator="equal">
      <formula>"P"</formula>
    </cfRule>
  </conditionalFormatting>
  <conditionalFormatting sqref="K61">
    <cfRule type="cellIs" dxfId="346" priority="619" operator="equal">
      <formula>"E"</formula>
    </cfRule>
    <cfRule type="cellIs" dxfId="345" priority="620" operator="equal">
      <formula>"P"</formula>
    </cfRule>
  </conditionalFormatting>
  <conditionalFormatting sqref="O61">
    <cfRule type="cellIs" dxfId="344" priority="617" operator="equal">
      <formula>"E"</formula>
    </cfRule>
    <cfRule type="cellIs" dxfId="343" priority="618" operator="equal">
      <formula>"P"</formula>
    </cfRule>
  </conditionalFormatting>
  <conditionalFormatting sqref="K63">
    <cfRule type="cellIs" dxfId="342" priority="615" operator="equal">
      <formula>"E"</formula>
    </cfRule>
    <cfRule type="cellIs" dxfId="341" priority="616" operator="equal">
      <formula>"P"</formula>
    </cfRule>
  </conditionalFormatting>
  <conditionalFormatting sqref="M63">
    <cfRule type="cellIs" dxfId="340" priority="613" operator="equal">
      <formula>"E"</formula>
    </cfRule>
    <cfRule type="cellIs" dxfId="339" priority="614" operator="equal">
      <formula>"P"</formula>
    </cfRule>
  </conditionalFormatting>
  <conditionalFormatting sqref="O63">
    <cfRule type="cellIs" dxfId="338" priority="611" operator="equal">
      <formula>"E"</formula>
    </cfRule>
    <cfRule type="cellIs" dxfId="337" priority="612" operator="equal">
      <formula>"P"</formula>
    </cfRule>
  </conditionalFormatting>
  <conditionalFormatting sqref="K64">
    <cfRule type="cellIs" dxfId="336" priority="609" operator="equal">
      <formula>"E"</formula>
    </cfRule>
    <cfRule type="cellIs" dxfId="335" priority="610" operator="equal">
      <formula>"P"</formula>
    </cfRule>
  </conditionalFormatting>
  <conditionalFormatting sqref="K65:K66">
    <cfRule type="cellIs" dxfId="334" priority="601" operator="equal">
      <formula>"E"</formula>
    </cfRule>
    <cfRule type="cellIs" dxfId="333" priority="602" operator="equal">
      <formula>"P"</formula>
    </cfRule>
  </conditionalFormatting>
  <conditionalFormatting sqref="O65">
    <cfRule type="cellIs" dxfId="332" priority="597" operator="equal">
      <formula>"E"</formula>
    </cfRule>
    <cfRule type="cellIs" dxfId="331" priority="598" operator="equal">
      <formula>"P"</formula>
    </cfRule>
  </conditionalFormatting>
  <conditionalFormatting sqref="O67">
    <cfRule type="cellIs" dxfId="330" priority="593" operator="equal">
      <formula>"E"</formula>
    </cfRule>
    <cfRule type="cellIs" dxfId="329" priority="594" operator="equal">
      <formula>"P"</formula>
    </cfRule>
  </conditionalFormatting>
  <conditionalFormatting sqref="K68">
    <cfRule type="cellIs" dxfId="328" priority="583" operator="equal">
      <formula>"E"</formula>
    </cfRule>
    <cfRule type="cellIs" dxfId="327" priority="584" operator="equal">
      <formula>"P"</formula>
    </cfRule>
  </conditionalFormatting>
  <conditionalFormatting sqref="K69">
    <cfRule type="cellIs" dxfId="326" priority="581" operator="equal">
      <formula>"E"</formula>
    </cfRule>
    <cfRule type="cellIs" dxfId="325" priority="582" operator="equal">
      <formula>"P"</formula>
    </cfRule>
  </conditionalFormatting>
  <conditionalFormatting sqref="M69">
    <cfRule type="cellIs" dxfId="324" priority="579" operator="equal">
      <formula>"E"</formula>
    </cfRule>
    <cfRule type="cellIs" dxfId="323" priority="580" operator="equal">
      <formula>"P"</formula>
    </cfRule>
  </conditionalFormatting>
  <conditionalFormatting sqref="O69">
    <cfRule type="cellIs" dxfId="322" priority="577" operator="equal">
      <formula>"E"</formula>
    </cfRule>
    <cfRule type="cellIs" dxfId="321" priority="578" operator="equal">
      <formula>"P"</formula>
    </cfRule>
  </conditionalFormatting>
  <conditionalFormatting sqref="K70">
    <cfRule type="cellIs" dxfId="320" priority="575" operator="equal">
      <formula>"E"</formula>
    </cfRule>
    <cfRule type="cellIs" dxfId="319" priority="576" operator="equal">
      <formula>"P"</formula>
    </cfRule>
  </conditionalFormatting>
  <conditionalFormatting sqref="M70">
    <cfRule type="cellIs" dxfId="318" priority="573" operator="equal">
      <formula>"E"</formula>
    </cfRule>
    <cfRule type="cellIs" dxfId="317" priority="574" operator="equal">
      <formula>"P"</formula>
    </cfRule>
  </conditionalFormatting>
  <conditionalFormatting sqref="O70">
    <cfRule type="cellIs" dxfId="316" priority="571" operator="equal">
      <formula>"E"</formula>
    </cfRule>
    <cfRule type="cellIs" dxfId="315" priority="572" operator="equal">
      <formula>"P"</formula>
    </cfRule>
  </conditionalFormatting>
  <conditionalFormatting sqref="K71">
    <cfRule type="cellIs" dxfId="314" priority="569" operator="equal">
      <formula>"E"</formula>
    </cfRule>
    <cfRule type="cellIs" dxfId="313" priority="570" operator="equal">
      <formula>"P"</formula>
    </cfRule>
  </conditionalFormatting>
  <conditionalFormatting sqref="M71">
    <cfRule type="cellIs" dxfId="312" priority="567" operator="equal">
      <formula>"E"</formula>
    </cfRule>
    <cfRule type="cellIs" dxfId="311" priority="568" operator="equal">
      <formula>"P"</formula>
    </cfRule>
  </conditionalFormatting>
  <conditionalFormatting sqref="O71">
    <cfRule type="cellIs" dxfId="310" priority="565" operator="equal">
      <formula>"E"</formula>
    </cfRule>
    <cfRule type="cellIs" dxfId="309" priority="566" operator="equal">
      <formula>"P"</formula>
    </cfRule>
  </conditionalFormatting>
  <conditionalFormatting sqref="K72">
    <cfRule type="cellIs" dxfId="308" priority="563" operator="equal">
      <formula>"E"</formula>
    </cfRule>
    <cfRule type="cellIs" dxfId="307" priority="564" operator="equal">
      <formula>"P"</formula>
    </cfRule>
  </conditionalFormatting>
  <conditionalFormatting sqref="M72">
    <cfRule type="cellIs" dxfId="306" priority="561" operator="equal">
      <formula>"E"</formula>
    </cfRule>
    <cfRule type="cellIs" dxfId="305" priority="562" operator="equal">
      <formula>"P"</formula>
    </cfRule>
  </conditionalFormatting>
  <conditionalFormatting sqref="O72">
    <cfRule type="cellIs" dxfId="304" priority="559" operator="equal">
      <formula>"E"</formula>
    </cfRule>
    <cfRule type="cellIs" dxfId="303" priority="560" operator="equal">
      <formula>"P"</formula>
    </cfRule>
  </conditionalFormatting>
  <conditionalFormatting sqref="K79">
    <cfRule type="cellIs" dxfId="302" priority="557" operator="equal">
      <formula>"E"</formula>
    </cfRule>
    <cfRule type="cellIs" dxfId="301" priority="558" operator="equal">
      <formula>"P"</formula>
    </cfRule>
  </conditionalFormatting>
  <conditionalFormatting sqref="M79">
    <cfRule type="cellIs" dxfId="300" priority="555" operator="equal">
      <formula>"E"</formula>
    </cfRule>
    <cfRule type="cellIs" dxfId="299" priority="556" operator="equal">
      <formula>"P"</formula>
    </cfRule>
  </conditionalFormatting>
  <conditionalFormatting sqref="M80">
    <cfRule type="cellIs" dxfId="298" priority="553" operator="equal">
      <formula>"E"</formula>
    </cfRule>
    <cfRule type="cellIs" dxfId="297" priority="554" operator="equal">
      <formula>"P"</formula>
    </cfRule>
  </conditionalFormatting>
  <conditionalFormatting sqref="K80">
    <cfRule type="cellIs" dxfId="296" priority="551" operator="equal">
      <formula>"E"</formula>
    </cfRule>
    <cfRule type="cellIs" dxfId="295" priority="552" operator="equal">
      <formula>"P"</formula>
    </cfRule>
  </conditionalFormatting>
  <conditionalFormatting sqref="K86">
    <cfRule type="cellIs" dxfId="294" priority="545" operator="equal">
      <formula>"E"</formula>
    </cfRule>
    <cfRule type="cellIs" dxfId="293" priority="546" operator="equal">
      <formula>"P"</formula>
    </cfRule>
  </conditionalFormatting>
  <conditionalFormatting sqref="M87">
    <cfRule type="cellIs" dxfId="292" priority="543" operator="equal">
      <formula>"E"</formula>
    </cfRule>
    <cfRule type="cellIs" dxfId="291" priority="544" operator="equal">
      <formula>"P"</formula>
    </cfRule>
  </conditionalFormatting>
  <conditionalFormatting sqref="M88">
    <cfRule type="cellIs" dxfId="290" priority="541" operator="equal">
      <formula>"E"</formula>
    </cfRule>
    <cfRule type="cellIs" dxfId="289" priority="542" operator="equal">
      <formula>"P"</formula>
    </cfRule>
  </conditionalFormatting>
  <conditionalFormatting sqref="M89">
    <cfRule type="cellIs" dxfId="288" priority="539" operator="equal">
      <formula>"E"</formula>
    </cfRule>
    <cfRule type="cellIs" dxfId="287" priority="540" operator="equal">
      <formula>"P"</formula>
    </cfRule>
  </conditionalFormatting>
  <conditionalFormatting sqref="U55">
    <cfRule type="cellIs" dxfId="286" priority="487" operator="equal">
      <formula>"E"</formula>
    </cfRule>
    <cfRule type="cellIs" dxfId="285" priority="488" operator="equal">
      <formula>"P"</formula>
    </cfRule>
  </conditionalFormatting>
  <conditionalFormatting sqref="U63">
    <cfRule type="cellIs" dxfId="284" priority="485" operator="equal">
      <formula>"E"</formula>
    </cfRule>
    <cfRule type="cellIs" dxfId="283" priority="486" operator="equal">
      <formula>"P"</formula>
    </cfRule>
  </conditionalFormatting>
  <conditionalFormatting sqref="U65">
    <cfRule type="cellIs" dxfId="282" priority="481" operator="equal">
      <formula>"E"</formula>
    </cfRule>
    <cfRule type="cellIs" dxfId="281" priority="482" operator="equal">
      <formula>"P"</formula>
    </cfRule>
  </conditionalFormatting>
  <conditionalFormatting sqref="U67">
    <cfRule type="cellIs" dxfId="280" priority="477" operator="equal">
      <formula>"E"</formula>
    </cfRule>
    <cfRule type="cellIs" dxfId="279" priority="478" operator="equal">
      <formula>"P"</formula>
    </cfRule>
  </conditionalFormatting>
  <conditionalFormatting sqref="L62">
    <cfRule type="cellIs" dxfId="278" priority="453" operator="equal">
      <formula>"E"</formula>
    </cfRule>
    <cfRule type="cellIs" dxfId="277" priority="454" operator="equal">
      <formula>"P"</formula>
    </cfRule>
  </conditionalFormatting>
  <conditionalFormatting sqref="E62 G62 I62 M62 Q62 S62 U62 W62 Y62 AA62">
    <cfRule type="cellIs" dxfId="276" priority="461" operator="equal">
      <formula>"E"</formula>
    </cfRule>
    <cfRule type="cellIs" dxfId="275" priority="462" operator="equal">
      <formula>"P"</formula>
    </cfRule>
  </conditionalFormatting>
  <conditionalFormatting sqref="D62">
    <cfRule type="cellIs" dxfId="274" priority="459" operator="equal">
      <formula>"E"</formula>
    </cfRule>
    <cfRule type="cellIs" dxfId="273" priority="460" operator="equal">
      <formula>"P"</formula>
    </cfRule>
  </conditionalFormatting>
  <conditionalFormatting sqref="F62">
    <cfRule type="cellIs" dxfId="272" priority="457" operator="equal">
      <formula>"E"</formula>
    </cfRule>
    <cfRule type="cellIs" dxfId="271" priority="458" operator="equal">
      <formula>"P"</formula>
    </cfRule>
  </conditionalFormatting>
  <conditionalFormatting sqref="H62">
    <cfRule type="cellIs" dxfId="270" priority="455" operator="equal">
      <formula>"E"</formula>
    </cfRule>
    <cfRule type="cellIs" dxfId="269" priority="456" operator="equal">
      <formula>"P"</formula>
    </cfRule>
  </conditionalFormatting>
  <conditionalFormatting sqref="P62">
    <cfRule type="cellIs" dxfId="268" priority="451" operator="equal">
      <formula>"E"</formula>
    </cfRule>
    <cfRule type="cellIs" dxfId="267" priority="452" operator="equal">
      <formula>"P"</formula>
    </cfRule>
  </conditionalFormatting>
  <conditionalFormatting sqref="R62">
    <cfRule type="cellIs" dxfId="266" priority="449" operator="equal">
      <formula>"E"</formula>
    </cfRule>
    <cfRule type="cellIs" dxfId="265" priority="450" operator="equal">
      <formula>"P"</formula>
    </cfRule>
  </conditionalFormatting>
  <conditionalFormatting sqref="T62">
    <cfRule type="cellIs" dxfId="264" priority="447" operator="equal">
      <formula>"E"</formula>
    </cfRule>
    <cfRule type="cellIs" dxfId="263" priority="448" operator="equal">
      <formula>"P"</formula>
    </cfRule>
  </conditionalFormatting>
  <conditionalFormatting sqref="V62">
    <cfRule type="cellIs" dxfId="262" priority="445" operator="equal">
      <formula>"E"</formula>
    </cfRule>
    <cfRule type="cellIs" dxfId="261" priority="446" operator="equal">
      <formula>"P"</formula>
    </cfRule>
  </conditionalFormatting>
  <conditionalFormatting sqref="X62">
    <cfRule type="cellIs" dxfId="260" priority="443" operator="equal">
      <formula>"E"</formula>
    </cfRule>
    <cfRule type="cellIs" dxfId="259" priority="444" operator="equal">
      <formula>"P"</formula>
    </cfRule>
  </conditionalFormatting>
  <conditionalFormatting sqref="Z62">
    <cfRule type="cellIs" dxfId="258" priority="441" operator="equal">
      <formula>"E"</formula>
    </cfRule>
    <cfRule type="cellIs" dxfId="257" priority="442" operator="equal">
      <formula>"P"</formula>
    </cfRule>
  </conditionalFormatting>
  <conditionalFormatting sqref="J62">
    <cfRule type="cellIs" dxfId="256" priority="437" operator="equal">
      <formula>"E"</formula>
    </cfRule>
    <cfRule type="cellIs" dxfId="255" priority="438" operator="equal">
      <formula>"P"</formula>
    </cfRule>
  </conditionalFormatting>
  <conditionalFormatting sqref="N62">
    <cfRule type="cellIs" dxfId="254" priority="439" operator="equal">
      <formula>"E"</formula>
    </cfRule>
    <cfRule type="cellIs" dxfId="253" priority="440" operator="equal">
      <formula>"P"</formula>
    </cfRule>
  </conditionalFormatting>
  <conditionalFormatting sqref="K62">
    <cfRule type="cellIs" dxfId="252" priority="435" operator="equal">
      <formula>"E"</formula>
    </cfRule>
    <cfRule type="cellIs" dxfId="251" priority="436" operator="equal">
      <formula>"P"</formula>
    </cfRule>
  </conditionalFormatting>
  <conditionalFormatting sqref="O62">
    <cfRule type="cellIs" dxfId="250" priority="433" operator="equal">
      <formula>"E"</formula>
    </cfRule>
    <cfRule type="cellIs" dxfId="249" priority="434" operator="equal">
      <formula>"P"</formula>
    </cfRule>
  </conditionalFormatting>
  <conditionalFormatting sqref="H63">
    <cfRule type="cellIs" dxfId="248" priority="431" operator="equal">
      <formula>"E"</formula>
    </cfRule>
    <cfRule type="cellIs" dxfId="247" priority="432" operator="equal">
      <formula>"P"</formula>
    </cfRule>
  </conditionalFormatting>
  <conditionalFormatting sqref="T67">
    <cfRule type="cellIs" dxfId="246" priority="429" operator="equal">
      <formula>"E"</formula>
    </cfRule>
    <cfRule type="cellIs" dxfId="245" priority="430" operator="equal">
      <formula>"P"</formula>
    </cfRule>
  </conditionalFormatting>
  <conditionalFormatting sqref="O104:AA104 J104:M104">
    <cfRule type="cellIs" dxfId="244" priority="425" operator="equal">
      <formula>"E"</formula>
    </cfRule>
    <cfRule type="cellIs" dxfId="243" priority="426" operator="equal">
      <formula>"P"</formula>
    </cfRule>
  </conditionalFormatting>
  <conditionalFormatting sqref="N104">
    <cfRule type="cellIs" dxfId="242" priority="423" operator="equal">
      <formula>"E"</formula>
    </cfRule>
    <cfRule type="cellIs" dxfId="241" priority="424" operator="equal">
      <formula>"P"</formula>
    </cfRule>
  </conditionalFormatting>
  <conditionalFormatting sqref="D105:AA105">
    <cfRule type="cellIs" dxfId="240" priority="421" operator="equal">
      <formula>"E"</formula>
    </cfRule>
    <cfRule type="cellIs" dxfId="239" priority="422" operator="equal">
      <formula>"P"</formula>
    </cfRule>
  </conditionalFormatting>
  <conditionalFormatting sqref="D137:AA137">
    <cfRule type="cellIs" dxfId="238" priority="405" operator="equal">
      <formula>"E"</formula>
    </cfRule>
    <cfRule type="cellIs" dxfId="237" priority="406" operator="equal">
      <formula>"P"</formula>
    </cfRule>
  </conditionalFormatting>
  <conditionalFormatting sqref="E124">
    <cfRule type="cellIs" dxfId="236" priority="395" operator="equal">
      <formula>"E"</formula>
    </cfRule>
    <cfRule type="cellIs" dxfId="235" priority="396" operator="equal">
      <formula>"P"</formula>
    </cfRule>
  </conditionalFormatting>
  <conditionalFormatting sqref="L121 N121 P121:AA121 J121">
    <cfRule type="cellIs" dxfId="234" priority="393" operator="equal">
      <formula>"E"</formula>
    </cfRule>
    <cfRule type="cellIs" dxfId="233" priority="394" operator="equal">
      <formula>"P"</formula>
    </cfRule>
  </conditionalFormatting>
  <conditionalFormatting sqref="D121">
    <cfRule type="cellIs" dxfId="232" priority="391" operator="equal">
      <formula>"E"</formula>
    </cfRule>
    <cfRule type="cellIs" dxfId="231" priority="392" operator="equal">
      <formula>"P"</formula>
    </cfRule>
  </conditionalFormatting>
  <conditionalFormatting sqref="L122 N122 E122:G123 P122:AA122 U123:AA123 Y124:AA124 J122">
    <cfRule type="cellIs" dxfId="230" priority="389" operator="equal">
      <formula>"E"</formula>
    </cfRule>
    <cfRule type="cellIs" dxfId="229" priority="390" operator="equal">
      <formula>"P"</formula>
    </cfRule>
  </conditionalFormatting>
  <conditionalFormatting sqref="D122:D124">
    <cfRule type="cellIs" dxfId="228" priority="387" operator="equal">
      <formula>"E"</formula>
    </cfRule>
    <cfRule type="cellIs" dxfId="227" priority="388" operator="equal">
      <formula>"P"</formula>
    </cfRule>
  </conditionalFormatting>
  <conditionalFormatting sqref="K121">
    <cfRule type="cellIs" dxfId="226" priority="385" operator="equal">
      <formula>"E"</formula>
    </cfRule>
    <cfRule type="cellIs" dxfId="225" priority="386" operator="equal">
      <formula>"P"</formula>
    </cfRule>
  </conditionalFormatting>
  <conditionalFormatting sqref="M121">
    <cfRule type="cellIs" dxfId="224" priority="383" operator="equal">
      <formula>"E"</formula>
    </cfRule>
    <cfRule type="cellIs" dxfId="223" priority="384" operator="equal">
      <formula>"P"</formula>
    </cfRule>
  </conditionalFormatting>
  <conditionalFormatting sqref="O121">
    <cfRule type="cellIs" dxfId="222" priority="381" operator="equal">
      <formula>"E"</formula>
    </cfRule>
    <cfRule type="cellIs" dxfId="221" priority="382" operator="equal">
      <formula>"P"</formula>
    </cfRule>
  </conditionalFormatting>
  <conditionalFormatting sqref="K122">
    <cfRule type="cellIs" dxfId="220" priority="379" operator="equal">
      <formula>"E"</formula>
    </cfRule>
    <cfRule type="cellIs" dxfId="219" priority="380" operator="equal">
      <formula>"P"</formula>
    </cfRule>
  </conditionalFormatting>
  <conditionalFormatting sqref="M122">
    <cfRule type="cellIs" dxfId="218" priority="377" operator="equal">
      <formula>"E"</formula>
    </cfRule>
    <cfRule type="cellIs" dxfId="217" priority="378" operator="equal">
      <formula>"P"</formula>
    </cfRule>
  </conditionalFormatting>
  <conditionalFormatting sqref="O122">
    <cfRule type="cellIs" dxfId="216" priority="375" operator="equal">
      <formula>"E"</formula>
    </cfRule>
    <cfRule type="cellIs" dxfId="215" priority="376" operator="equal">
      <formula>"P"</formula>
    </cfRule>
  </conditionalFormatting>
  <conditionalFormatting sqref="K124">
    <cfRule type="cellIs" dxfId="214" priority="349" operator="equal">
      <formula>"E"</formula>
    </cfRule>
    <cfRule type="cellIs" dxfId="213" priority="350" operator="equal">
      <formula>"P"</formula>
    </cfRule>
  </conditionalFormatting>
  <conditionalFormatting sqref="E127:AA127">
    <cfRule type="cellIs" dxfId="212" priority="371" operator="equal">
      <formula>"E"</formula>
    </cfRule>
    <cfRule type="cellIs" dxfId="211" priority="372" operator="equal">
      <formula>"P"</formula>
    </cfRule>
  </conditionalFormatting>
  <conditionalFormatting sqref="D127">
    <cfRule type="cellIs" dxfId="210" priority="369" operator="equal">
      <formula>"E"</formula>
    </cfRule>
    <cfRule type="cellIs" dxfId="209" priority="370" operator="equal">
      <formula>"P"</formula>
    </cfRule>
  </conditionalFormatting>
  <conditionalFormatting sqref="E125:G126 AA125:AA126">
    <cfRule type="cellIs" dxfId="208" priority="367" operator="equal">
      <formula>"E"</formula>
    </cfRule>
    <cfRule type="cellIs" dxfId="207" priority="368" operator="equal">
      <formula>"P"</formula>
    </cfRule>
  </conditionalFormatting>
  <conditionalFormatting sqref="D125:D126">
    <cfRule type="cellIs" dxfId="206" priority="365" operator="equal">
      <formula>"E"</formula>
    </cfRule>
    <cfRule type="cellIs" dxfId="205" priority="366" operator="equal">
      <formula>"P"</formula>
    </cfRule>
  </conditionalFormatting>
  <conditionalFormatting sqref="H126:Z126">
    <cfRule type="cellIs" dxfId="204" priority="363" operator="equal">
      <formula>"E"</formula>
    </cfRule>
    <cfRule type="cellIs" dxfId="203" priority="364" operator="equal">
      <formula>"P"</formula>
    </cfRule>
  </conditionalFormatting>
  <conditionalFormatting sqref="H125:Z125">
    <cfRule type="cellIs" dxfId="202" priority="361" operator="equal">
      <formula>"E"</formula>
    </cfRule>
    <cfRule type="cellIs" dxfId="201" priority="362" operator="equal">
      <formula>"P"</formula>
    </cfRule>
  </conditionalFormatting>
  <conditionalFormatting sqref="H123:J123 L123 N123 P123:T123">
    <cfRule type="cellIs" dxfId="200" priority="359" operator="equal">
      <formula>"E"</formula>
    </cfRule>
    <cfRule type="cellIs" dxfId="199" priority="360" operator="equal">
      <formula>"P"</formula>
    </cfRule>
  </conditionalFormatting>
  <conditionalFormatting sqref="K123">
    <cfRule type="cellIs" dxfId="198" priority="357" operator="equal">
      <formula>"E"</formula>
    </cfRule>
    <cfRule type="cellIs" dxfId="197" priority="358" operator="equal">
      <formula>"P"</formula>
    </cfRule>
  </conditionalFormatting>
  <conditionalFormatting sqref="M123">
    <cfRule type="cellIs" dxfId="196" priority="355" operator="equal">
      <formula>"E"</formula>
    </cfRule>
    <cfRule type="cellIs" dxfId="195" priority="356" operator="equal">
      <formula>"P"</formula>
    </cfRule>
  </conditionalFormatting>
  <conditionalFormatting sqref="O123">
    <cfRule type="cellIs" dxfId="194" priority="353" operator="equal">
      <formula>"E"</formula>
    </cfRule>
    <cfRule type="cellIs" dxfId="193" priority="354" operator="equal">
      <formula>"P"</formula>
    </cfRule>
  </conditionalFormatting>
  <conditionalFormatting sqref="F124:J124 L124 N124 P124:X124">
    <cfRule type="cellIs" dxfId="192" priority="351" operator="equal">
      <formula>"E"</formula>
    </cfRule>
    <cfRule type="cellIs" dxfId="191" priority="352" operator="equal">
      <formula>"P"</formula>
    </cfRule>
  </conditionalFormatting>
  <conditionalFormatting sqref="M124">
    <cfRule type="cellIs" dxfId="190" priority="347" operator="equal">
      <formula>"E"</formula>
    </cfRule>
    <cfRule type="cellIs" dxfId="189" priority="348" operator="equal">
      <formula>"P"</formula>
    </cfRule>
  </conditionalFormatting>
  <conditionalFormatting sqref="O124">
    <cfRule type="cellIs" dxfId="188" priority="345" operator="equal">
      <formula>"E"</formula>
    </cfRule>
    <cfRule type="cellIs" dxfId="187" priority="346" operator="equal">
      <formula>"P"</formula>
    </cfRule>
  </conditionalFormatting>
  <conditionalFormatting sqref="F104:G104">
    <cfRule type="cellIs" dxfId="186" priority="335" operator="equal">
      <formula>"E"</formula>
    </cfRule>
    <cfRule type="cellIs" dxfId="185" priority="336" operator="equal">
      <formula>"P"</formula>
    </cfRule>
  </conditionalFormatting>
  <conditionalFormatting sqref="H122">
    <cfRule type="cellIs" dxfId="184" priority="333" operator="equal">
      <formula>"E"</formula>
    </cfRule>
    <cfRule type="cellIs" dxfId="183" priority="334" operator="equal">
      <formula>"P"</formula>
    </cfRule>
  </conditionalFormatting>
  <conditionalFormatting sqref="I122">
    <cfRule type="cellIs" dxfId="182" priority="331" operator="equal">
      <formula>"E"</formula>
    </cfRule>
    <cfRule type="cellIs" dxfId="181" priority="332" operator="equal">
      <formula>"P"</formula>
    </cfRule>
  </conditionalFormatting>
  <conditionalFormatting sqref="U66">
    <cfRule type="cellIs" dxfId="180" priority="301" operator="equal">
      <formula>"E"</formula>
    </cfRule>
    <cfRule type="cellIs" dxfId="179" priority="302" operator="equal">
      <formula>"P"</formula>
    </cfRule>
  </conditionalFormatting>
  <conditionalFormatting sqref="H121">
    <cfRule type="cellIs" dxfId="178" priority="325" operator="equal">
      <formula>"E"</formula>
    </cfRule>
    <cfRule type="cellIs" dxfId="177" priority="326" operator="equal">
      <formula>"P"</formula>
    </cfRule>
  </conditionalFormatting>
  <conditionalFormatting sqref="Q66 S66 W66 Y66">
    <cfRule type="cellIs" dxfId="176" priority="323" operator="equal">
      <formula>"E"</formula>
    </cfRule>
    <cfRule type="cellIs" dxfId="175" priority="324" operator="equal">
      <formula>"P"</formula>
    </cfRule>
  </conditionalFormatting>
  <conditionalFormatting sqref="P66">
    <cfRule type="cellIs" dxfId="174" priority="317" operator="equal">
      <formula>"E"</formula>
    </cfRule>
    <cfRule type="cellIs" dxfId="173" priority="318" operator="equal">
      <formula>"P"</formula>
    </cfRule>
  </conditionalFormatting>
  <conditionalFormatting sqref="L66">
    <cfRule type="cellIs" dxfId="172" priority="321" operator="equal">
      <formula>"E"</formula>
    </cfRule>
    <cfRule type="cellIs" dxfId="171" priority="322" operator="equal">
      <formula>"P"</formula>
    </cfRule>
  </conditionalFormatting>
  <conditionalFormatting sqref="N66">
    <cfRule type="cellIs" dxfId="170" priority="319" operator="equal">
      <formula>"E"</formula>
    </cfRule>
    <cfRule type="cellIs" dxfId="169" priority="320" operator="equal">
      <formula>"P"</formula>
    </cfRule>
  </conditionalFormatting>
  <conditionalFormatting sqref="R66">
    <cfRule type="cellIs" dxfId="168" priority="315" operator="equal">
      <formula>"E"</formula>
    </cfRule>
    <cfRule type="cellIs" dxfId="167" priority="316" operator="equal">
      <formula>"P"</formula>
    </cfRule>
  </conditionalFormatting>
  <conditionalFormatting sqref="T66">
    <cfRule type="cellIs" dxfId="166" priority="313" operator="equal">
      <formula>"E"</formula>
    </cfRule>
    <cfRule type="cellIs" dxfId="165" priority="314" operator="equal">
      <formula>"P"</formula>
    </cfRule>
  </conditionalFormatting>
  <conditionalFormatting sqref="V66">
    <cfRule type="cellIs" dxfId="164" priority="311" operator="equal">
      <formula>"E"</formula>
    </cfRule>
    <cfRule type="cellIs" dxfId="163" priority="312" operator="equal">
      <formula>"P"</formula>
    </cfRule>
  </conditionalFormatting>
  <conditionalFormatting sqref="X66">
    <cfRule type="cellIs" dxfId="162" priority="309" operator="equal">
      <formula>"E"</formula>
    </cfRule>
    <cfRule type="cellIs" dxfId="161" priority="310" operator="equal">
      <formula>"P"</formula>
    </cfRule>
  </conditionalFormatting>
  <conditionalFormatting sqref="Z66">
    <cfRule type="cellIs" dxfId="160" priority="307" operator="equal">
      <formula>"E"</formula>
    </cfRule>
    <cfRule type="cellIs" dxfId="159" priority="308" operator="equal">
      <formula>"P"</formula>
    </cfRule>
  </conditionalFormatting>
  <conditionalFormatting sqref="M66">
    <cfRule type="cellIs" dxfId="158" priority="305" operator="equal">
      <formula>"E"</formula>
    </cfRule>
    <cfRule type="cellIs" dxfId="157" priority="306" operator="equal">
      <formula>"P"</formula>
    </cfRule>
  </conditionalFormatting>
  <conditionalFormatting sqref="O66">
    <cfRule type="cellIs" dxfId="156" priority="303" operator="equal">
      <formula>"E"</formula>
    </cfRule>
    <cfRule type="cellIs" dxfId="155" priority="304" operator="equal">
      <formula>"P"</formula>
    </cfRule>
  </conditionalFormatting>
  <conditionalFormatting sqref="P73">
    <cfRule type="cellIs" dxfId="154" priority="299" operator="equal">
      <formula>"E"</formula>
    </cfRule>
    <cfRule type="cellIs" dxfId="153" priority="300" operator="equal">
      <formula>"P"</formula>
    </cfRule>
  </conditionalFormatting>
  <conditionalFormatting sqref="D92:K92 N92:Z92">
    <cfRule type="cellIs" dxfId="152" priority="297" operator="equal">
      <formula>"E"</formula>
    </cfRule>
    <cfRule type="cellIs" dxfId="151" priority="298" operator="equal">
      <formula>"P"</formula>
    </cfRule>
  </conditionalFormatting>
  <conditionalFormatting sqref="M92">
    <cfRule type="cellIs" dxfId="150" priority="295" operator="equal">
      <formula>"E"</formula>
    </cfRule>
    <cfRule type="cellIs" dxfId="149" priority="296" operator="equal">
      <formula>"P"</formula>
    </cfRule>
  </conditionalFormatting>
  <conditionalFormatting sqref="AA93">
    <cfRule type="cellIs" dxfId="148" priority="293" operator="equal">
      <formula>"E"</formula>
    </cfRule>
    <cfRule type="cellIs" dxfId="147" priority="294" operator="equal">
      <formula>"P"</formula>
    </cfRule>
  </conditionalFormatting>
  <conditionalFormatting sqref="D93:L93 N93:Z93">
    <cfRule type="cellIs" dxfId="146" priority="291" operator="equal">
      <formula>"E"</formula>
    </cfRule>
    <cfRule type="cellIs" dxfId="145" priority="292" operator="equal">
      <formula>"P"</formula>
    </cfRule>
  </conditionalFormatting>
  <conditionalFormatting sqref="M93">
    <cfRule type="cellIs" dxfId="144" priority="289" operator="equal">
      <formula>"E"</formula>
    </cfRule>
    <cfRule type="cellIs" dxfId="143" priority="290" operator="equal">
      <formula>"P"</formula>
    </cfRule>
  </conditionalFormatting>
  <conditionalFormatting sqref="L92">
    <cfRule type="cellIs" dxfId="142" priority="287" operator="equal">
      <formula>"E"</formula>
    </cfRule>
    <cfRule type="cellIs" dxfId="141" priority="288" operator="equal">
      <formula>"P"</formula>
    </cfRule>
  </conditionalFormatting>
  <conditionalFormatting sqref="D17:H17 D19 N17:AA17 N19:AA19 J17:K17 F19 H19 J19 L19">
    <cfRule type="cellIs" dxfId="140" priority="271" operator="equal">
      <formula>"E"</formula>
    </cfRule>
    <cfRule type="cellIs" dxfId="139" priority="272" operator="equal">
      <formula>"P"</formula>
    </cfRule>
  </conditionalFormatting>
  <conditionalFormatting sqref="D20:K20">
    <cfRule type="cellIs" dxfId="138" priority="269" operator="equal">
      <formula>"E"</formula>
    </cfRule>
    <cfRule type="cellIs" dxfId="137" priority="270" operator="equal">
      <formula>"P"</formula>
    </cfRule>
  </conditionalFormatting>
  <conditionalFormatting sqref="D42:AA42">
    <cfRule type="cellIs" dxfId="136" priority="197" operator="equal">
      <formula>"E"</formula>
    </cfRule>
    <cfRule type="cellIs" dxfId="135" priority="198" operator="equal">
      <formula>"P"</formula>
    </cfRule>
  </conditionalFormatting>
  <conditionalFormatting sqref="D38:M38 P38:AA38">
    <cfRule type="cellIs" dxfId="134" priority="201" operator="equal">
      <formula>"E"</formula>
    </cfRule>
    <cfRule type="cellIs" dxfId="133" priority="202" operator="equal">
      <formula>"P"</formula>
    </cfRule>
  </conditionalFormatting>
  <conditionalFormatting sqref="D43:AA43">
    <cfRule type="cellIs" dxfId="132" priority="195" operator="equal">
      <formula>"E"</formula>
    </cfRule>
    <cfRule type="cellIs" dxfId="131" priority="196" operator="equal">
      <formula>"P"</formula>
    </cfRule>
  </conditionalFormatting>
  <conditionalFormatting sqref="D41 F41 H41 J41 N41:AA41 L41">
    <cfRule type="cellIs" dxfId="130" priority="193" operator="equal">
      <formula>"E"</formula>
    </cfRule>
    <cfRule type="cellIs" dxfId="129" priority="194" operator="equal">
      <formula>"P"</formula>
    </cfRule>
  </conditionalFormatting>
  <conditionalFormatting sqref="D34:H34 J34 L34 N34:AA34">
    <cfRule type="cellIs" dxfId="128" priority="185" operator="equal">
      <formula>"E"</formula>
    </cfRule>
    <cfRule type="cellIs" dxfId="127" priority="186" operator="equal">
      <formula>"P"</formula>
    </cfRule>
  </conditionalFormatting>
  <conditionalFormatting sqref="D33:AA33">
    <cfRule type="cellIs" dxfId="126" priority="183" operator="equal">
      <formula>"E"</formula>
    </cfRule>
    <cfRule type="cellIs" dxfId="125" priority="184" operator="equal">
      <formula>"P"</formula>
    </cfRule>
  </conditionalFormatting>
  <conditionalFormatting sqref="D32:AA32">
    <cfRule type="cellIs" dxfId="124" priority="161" operator="equal">
      <formula>"E"</formula>
    </cfRule>
    <cfRule type="cellIs" dxfId="123" priority="162" operator="equal">
      <formula>"P"</formula>
    </cfRule>
  </conditionalFormatting>
  <conditionalFormatting sqref="G16:K16 M16:AA16">
    <cfRule type="cellIs" dxfId="122" priority="175" operator="equal">
      <formula>"E"</formula>
    </cfRule>
    <cfRule type="cellIs" dxfId="121" priority="176" operator="equal">
      <formula>"P"</formula>
    </cfRule>
  </conditionalFormatting>
  <conditionalFormatting sqref="D13 F13 H13 J13 L13 N13:AA13">
    <cfRule type="cellIs" dxfId="120" priority="173" operator="equal">
      <formula>"E"</formula>
    </cfRule>
    <cfRule type="cellIs" dxfId="119" priority="174" operator="equal">
      <formula>"P"</formula>
    </cfRule>
  </conditionalFormatting>
  <conditionalFormatting sqref="D18 O18 Q18:S18 U18 W18 Y18 AA18 F18:K18">
    <cfRule type="cellIs" dxfId="118" priority="171" operator="equal">
      <formula>"E"</formula>
    </cfRule>
    <cfRule type="cellIs" dxfId="117" priority="172" operator="equal">
      <formula>"P"</formula>
    </cfRule>
  </conditionalFormatting>
  <conditionalFormatting sqref="D45:AA45">
    <cfRule type="cellIs" dxfId="116" priority="143" operator="equal">
      <formula>"E"</formula>
    </cfRule>
    <cfRule type="cellIs" dxfId="115" priority="144" operator="equal">
      <formula>"P"</formula>
    </cfRule>
  </conditionalFormatting>
  <conditionalFormatting sqref="M12">
    <cfRule type="cellIs" dxfId="114" priority="141" operator="equal">
      <formula>"E"</formula>
    </cfRule>
    <cfRule type="cellIs" dxfId="113" priority="142" operator="equal">
      <formula>"P"</formula>
    </cfRule>
  </conditionalFormatting>
  <conditionalFormatting sqref="E18:E19 G19 I19 K19 M19">
    <cfRule type="cellIs" dxfId="112" priority="137" operator="equal">
      <formula>"E"</formula>
    </cfRule>
    <cfRule type="cellIs" dxfId="111" priority="138" operator="equal">
      <formula>"P"</formula>
    </cfRule>
  </conditionalFormatting>
  <conditionalFormatting sqref="E13">
    <cfRule type="cellIs" dxfId="110" priority="131" operator="equal">
      <formula>"E"</formula>
    </cfRule>
    <cfRule type="cellIs" dxfId="109" priority="132" operator="equal">
      <formula>"P"</formula>
    </cfRule>
  </conditionalFormatting>
  <conditionalFormatting sqref="E13">
    <cfRule type="cellIs" dxfId="108" priority="129" operator="equal">
      <formula>"E"</formula>
    </cfRule>
    <cfRule type="cellIs" dxfId="107" priority="130" operator="equal">
      <formula>"P"</formula>
    </cfRule>
  </conditionalFormatting>
  <conditionalFormatting sqref="G13">
    <cfRule type="cellIs" dxfId="106" priority="127" operator="equal">
      <formula>"E"</formula>
    </cfRule>
    <cfRule type="cellIs" dxfId="105" priority="128" operator="equal">
      <formula>"P"</formula>
    </cfRule>
  </conditionalFormatting>
  <conditionalFormatting sqref="G13">
    <cfRule type="cellIs" dxfId="104" priority="125" operator="equal">
      <formula>"E"</formula>
    </cfRule>
    <cfRule type="cellIs" dxfId="103" priority="126" operator="equal">
      <formula>"P"</formula>
    </cfRule>
  </conditionalFormatting>
  <conditionalFormatting sqref="I12:I13">
    <cfRule type="cellIs" dxfId="102" priority="123" operator="equal">
      <formula>"E"</formula>
    </cfRule>
    <cfRule type="cellIs" dxfId="101" priority="124" operator="equal">
      <formula>"P"</formula>
    </cfRule>
  </conditionalFormatting>
  <conditionalFormatting sqref="I12:I13">
    <cfRule type="cellIs" dxfId="100" priority="121" operator="equal">
      <formula>"E"</formula>
    </cfRule>
    <cfRule type="cellIs" dxfId="99" priority="122" operator="equal">
      <formula>"P"</formula>
    </cfRule>
  </conditionalFormatting>
  <conditionalFormatting sqref="L16">
    <cfRule type="cellIs" dxfId="98" priority="103" operator="equal">
      <formula>"E"</formula>
    </cfRule>
    <cfRule type="cellIs" dxfId="97" priority="104" operator="equal">
      <formula>"P"</formula>
    </cfRule>
  </conditionalFormatting>
  <conditionalFormatting sqref="D16:F16">
    <cfRule type="cellIs" dxfId="96" priority="99" operator="equal">
      <formula>"E"</formula>
    </cfRule>
    <cfRule type="cellIs" dxfId="95" priority="100" operator="equal">
      <formula>"P"</formula>
    </cfRule>
  </conditionalFormatting>
  <conditionalFormatting sqref="L17">
    <cfRule type="cellIs" dxfId="94" priority="97" operator="equal">
      <formula>"E"</formula>
    </cfRule>
    <cfRule type="cellIs" dxfId="93" priority="98" operator="equal">
      <formula>"P"</formula>
    </cfRule>
  </conditionalFormatting>
  <conditionalFormatting sqref="M17">
    <cfRule type="cellIs" dxfId="92" priority="95" operator="equal">
      <formula>"E"</formula>
    </cfRule>
    <cfRule type="cellIs" dxfId="91" priority="96" operator="equal">
      <formula>"P"</formula>
    </cfRule>
  </conditionalFormatting>
  <conditionalFormatting sqref="D19 N19 P19 R19 T19 V19 X19 Z19 F19 H19 J19 L19">
    <cfRule type="cellIs" dxfId="90" priority="93" operator="equal">
      <formula>"E"</formula>
    </cfRule>
    <cfRule type="cellIs" dxfId="89" priority="94" operator="equal">
      <formula>"P"</formula>
    </cfRule>
  </conditionalFormatting>
  <conditionalFormatting sqref="O19 Q19 S19 U19 W19 Y19 AA19">
    <cfRule type="cellIs" dxfId="88" priority="91" operator="equal">
      <formula>"E"</formula>
    </cfRule>
    <cfRule type="cellIs" dxfId="87" priority="92" operator="equal">
      <formula>"P"</formula>
    </cfRule>
  </conditionalFormatting>
  <conditionalFormatting sqref="L18">
    <cfRule type="cellIs" dxfId="86" priority="89" operator="equal">
      <formula>"E"</formula>
    </cfRule>
    <cfRule type="cellIs" dxfId="85" priority="90" operator="equal">
      <formula>"P"</formula>
    </cfRule>
  </conditionalFormatting>
  <conditionalFormatting sqref="L20">
    <cfRule type="cellIs" dxfId="84" priority="85" operator="equal">
      <formula>"E"</formula>
    </cfRule>
    <cfRule type="cellIs" dxfId="83" priority="86" operator="equal">
      <formula>"P"</formula>
    </cfRule>
  </conditionalFormatting>
  <conditionalFormatting sqref="M20">
    <cfRule type="cellIs" dxfId="82" priority="83" operator="equal">
      <formula>"E"</formula>
    </cfRule>
    <cfRule type="cellIs" dxfId="81" priority="84" operator="equal">
      <formula>"P"</formula>
    </cfRule>
  </conditionalFormatting>
  <conditionalFormatting sqref="M23">
    <cfRule type="cellIs" dxfId="80" priority="77" operator="equal">
      <formula>"E"</formula>
    </cfRule>
    <cfRule type="cellIs" dxfId="79" priority="78" operator="equal">
      <formula>"P"</formula>
    </cfRule>
  </conditionalFormatting>
  <conditionalFormatting sqref="K13">
    <cfRule type="cellIs" dxfId="78" priority="75" operator="equal">
      <formula>"E"</formula>
    </cfRule>
    <cfRule type="cellIs" dxfId="77" priority="76" operator="equal">
      <formula>"P"</formula>
    </cfRule>
  </conditionalFormatting>
  <conditionalFormatting sqref="K13">
    <cfRule type="cellIs" dxfId="76" priority="73" operator="equal">
      <formula>"E"</formula>
    </cfRule>
    <cfRule type="cellIs" dxfId="75" priority="74" operator="equal">
      <formula>"P"</formula>
    </cfRule>
  </conditionalFormatting>
  <conditionalFormatting sqref="E11">
    <cfRule type="cellIs" dxfId="74" priority="71" operator="equal">
      <formula>"E"</formula>
    </cfRule>
    <cfRule type="cellIs" dxfId="73" priority="72" operator="equal">
      <formula>"P"</formula>
    </cfRule>
  </conditionalFormatting>
  <conditionalFormatting sqref="E11">
    <cfRule type="cellIs" dxfId="72" priority="69" operator="equal">
      <formula>"E"</formula>
    </cfRule>
    <cfRule type="cellIs" dxfId="71" priority="70" operator="equal">
      <formula>"P"</formula>
    </cfRule>
  </conditionalFormatting>
  <conditionalFormatting sqref="M13">
    <cfRule type="cellIs" dxfId="70" priority="67" operator="equal">
      <formula>"E"</formula>
    </cfRule>
    <cfRule type="cellIs" dxfId="69" priority="68" operator="equal">
      <formula>"P"</formula>
    </cfRule>
  </conditionalFormatting>
  <conditionalFormatting sqref="M13">
    <cfRule type="cellIs" dxfId="68" priority="65" operator="equal">
      <formula>"E"</formula>
    </cfRule>
    <cfRule type="cellIs" dxfId="67" priority="66" operator="equal">
      <formula>"P"</formula>
    </cfRule>
  </conditionalFormatting>
  <conditionalFormatting sqref="I17">
    <cfRule type="cellIs" dxfId="66" priority="63" operator="equal">
      <formula>"E"</formula>
    </cfRule>
    <cfRule type="cellIs" dxfId="65" priority="64" operator="equal">
      <formula>"P"</formula>
    </cfRule>
  </conditionalFormatting>
  <conditionalFormatting sqref="I34">
    <cfRule type="cellIs" dxfId="64" priority="61" operator="equal">
      <formula>"E"</formula>
    </cfRule>
    <cfRule type="cellIs" dxfId="63" priority="62" operator="equal">
      <formula>"P"</formula>
    </cfRule>
  </conditionalFormatting>
  <conditionalFormatting sqref="K34">
    <cfRule type="cellIs" dxfId="62" priority="59" operator="equal">
      <formula>"E"</formula>
    </cfRule>
    <cfRule type="cellIs" dxfId="61" priority="60" operator="equal">
      <formula>"P"</formula>
    </cfRule>
  </conditionalFormatting>
  <conditionalFormatting sqref="M34">
    <cfRule type="cellIs" dxfId="60" priority="57" operator="equal">
      <formula>"E"</formula>
    </cfRule>
    <cfRule type="cellIs" dxfId="59" priority="58" operator="equal">
      <formula>"P"</formula>
    </cfRule>
  </conditionalFormatting>
  <conditionalFormatting sqref="N18">
    <cfRule type="cellIs" dxfId="58" priority="55" operator="equal">
      <formula>"E"</formula>
    </cfRule>
    <cfRule type="cellIs" dxfId="57" priority="56" operator="equal">
      <formula>"P"</formula>
    </cfRule>
  </conditionalFormatting>
  <conditionalFormatting sqref="P18">
    <cfRule type="cellIs" dxfId="56" priority="53" operator="equal">
      <formula>"E"</formula>
    </cfRule>
    <cfRule type="cellIs" dxfId="55" priority="54" operator="equal">
      <formula>"P"</formula>
    </cfRule>
  </conditionalFormatting>
  <conditionalFormatting sqref="T18">
    <cfRule type="cellIs" dxfId="54" priority="51" operator="equal">
      <formula>"E"</formula>
    </cfRule>
    <cfRule type="cellIs" dxfId="53" priority="52" operator="equal">
      <formula>"P"</formula>
    </cfRule>
  </conditionalFormatting>
  <conditionalFormatting sqref="V18">
    <cfRule type="cellIs" dxfId="52" priority="49" operator="equal">
      <formula>"E"</formula>
    </cfRule>
    <cfRule type="cellIs" dxfId="51" priority="50" operator="equal">
      <formula>"P"</formula>
    </cfRule>
  </conditionalFormatting>
  <conditionalFormatting sqref="X18">
    <cfRule type="cellIs" dxfId="50" priority="47" operator="equal">
      <formula>"E"</formula>
    </cfRule>
    <cfRule type="cellIs" dxfId="49" priority="48" operator="equal">
      <formula>"P"</formula>
    </cfRule>
  </conditionalFormatting>
  <conditionalFormatting sqref="Z18">
    <cfRule type="cellIs" dxfId="48" priority="45" operator="equal">
      <formula>"E"</formula>
    </cfRule>
    <cfRule type="cellIs" dxfId="47" priority="46" operator="equal">
      <formula>"P"</formula>
    </cfRule>
  </conditionalFormatting>
  <conditionalFormatting sqref="M21">
    <cfRule type="cellIs" dxfId="46" priority="43" operator="equal">
      <formula>"E"</formula>
    </cfRule>
    <cfRule type="cellIs" dxfId="45" priority="44" operator="equal">
      <formula>"P"</formula>
    </cfRule>
  </conditionalFormatting>
  <conditionalFormatting sqref="K22">
    <cfRule type="cellIs" dxfId="44" priority="41" operator="equal">
      <formula>"E"</formula>
    </cfRule>
    <cfRule type="cellIs" dxfId="43" priority="42" operator="equal">
      <formula>"P"</formula>
    </cfRule>
  </conditionalFormatting>
  <conditionalFormatting sqref="E41">
    <cfRule type="cellIs" dxfId="42" priority="37" operator="equal">
      <formula>"E"</formula>
    </cfRule>
    <cfRule type="cellIs" dxfId="41" priority="38" operator="equal">
      <formula>"P"</formula>
    </cfRule>
  </conditionalFormatting>
  <conditionalFormatting sqref="G41">
    <cfRule type="cellIs" dxfId="40" priority="35" operator="equal">
      <formula>"E"</formula>
    </cfRule>
    <cfRule type="cellIs" dxfId="39" priority="36" operator="equal">
      <formula>"P"</formula>
    </cfRule>
  </conditionalFormatting>
  <conditionalFormatting sqref="I41">
    <cfRule type="cellIs" dxfId="38" priority="33" operator="equal">
      <formula>"E"</formula>
    </cfRule>
    <cfRule type="cellIs" dxfId="37" priority="34" operator="equal">
      <formula>"P"</formula>
    </cfRule>
  </conditionalFormatting>
  <conditionalFormatting sqref="K41 M41">
    <cfRule type="cellIs" dxfId="36" priority="31" operator="equal">
      <formula>"E"</formula>
    </cfRule>
    <cfRule type="cellIs" dxfId="35" priority="32" operator="equal">
      <formula>"P"</formula>
    </cfRule>
  </conditionalFormatting>
  <conditionalFormatting sqref="M18">
    <cfRule type="cellIs" dxfId="34" priority="29" operator="equal">
      <formula>"E"</formula>
    </cfRule>
    <cfRule type="cellIs" dxfId="33" priority="30" operator="equal">
      <formula>"P"</formula>
    </cfRule>
  </conditionalFormatting>
  <conditionalFormatting sqref="D14:M14">
    <cfRule type="cellIs" dxfId="32" priority="23" operator="equal">
      <formula>"E"</formula>
    </cfRule>
    <cfRule type="cellIs" dxfId="31" priority="24" operator="equal">
      <formula>"P"</formula>
    </cfRule>
  </conditionalFormatting>
  <conditionalFormatting sqref="N14:AA14">
    <cfRule type="cellIs" dxfId="30" priority="21" operator="equal">
      <formula>"E"</formula>
    </cfRule>
    <cfRule type="cellIs" dxfId="29" priority="22" operator="equal">
      <formula>"P"</formula>
    </cfRule>
  </conditionalFormatting>
  <conditionalFormatting sqref="D15:H15 N15:AA15 J15:K15">
    <cfRule type="cellIs" dxfId="28" priority="19" operator="equal">
      <formula>"E"</formula>
    </cfRule>
    <cfRule type="cellIs" dxfId="27" priority="20" operator="equal">
      <formula>"P"</formula>
    </cfRule>
  </conditionalFormatting>
  <conditionalFormatting sqref="L15">
    <cfRule type="cellIs" dxfId="26" priority="17" operator="equal">
      <formula>"E"</formula>
    </cfRule>
    <cfRule type="cellIs" dxfId="25" priority="18" operator="equal">
      <formula>"P"</formula>
    </cfRule>
  </conditionalFormatting>
  <conditionalFormatting sqref="M15">
    <cfRule type="cellIs" dxfId="24" priority="15" operator="equal">
      <formula>"E"</formula>
    </cfRule>
    <cfRule type="cellIs" dxfId="23" priority="16" operator="equal">
      <formula>"P"</formula>
    </cfRule>
  </conditionalFormatting>
  <conditionalFormatting sqref="I15">
    <cfRule type="cellIs" dxfId="22" priority="13" operator="equal">
      <formula>"E"</formula>
    </cfRule>
    <cfRule type="cellIs" dxfId="21" priority="14" operator="equal">
      <formula>"P"</formula>
    </cfRule>
  </conditionalFormatting>
  <conditionalFormatting sqref="N38">
    <cfRule type="cellIs" dxfId="20" priority="5" operator="equal">
      <formula>"E"</formula>
    </cfRule>
    <cfRule type="cellIs" dxfId="19" priority="6" operator="equal">
      <formula>"P"</formula>
    </cfRule>
  </conditionalFormatting>
  <conditionalFormatting sqref="O38">
    <cfRule type="cellIs" dxfId="18" priority="3" operator="equal">
      <formula>"E"</formula>
    </cfRule>
    <cfRule type="cellIs" dxfId="17" priority="4" operator="equal">
      <formula>"P"</formula>
    </cfRule>
  </conditionalFormatting>
  <conditionalFormatting sqref="D30">
    <cfRule type="cellIs" dxfId="16" priority="1" operator="equal">
      <formula>"E"</formula>
    </cfRule>
    <cfRule type="cellIs" dxfId="15" priority="2" operator="equal">
      <formula>"P"</formula>
    </cfRule>
  </conditionalFormatting>
  <pageMargins left="0.25" right="0.25" top="0.75" bottom="0.75" header="0.3" footer="0.3"/>
  <pageSetup fitToWidth="0" orientation="landscape" r:id="rId1"/>
  <rowBreaks count="3" manualBreakCount="3">
    <brk id="20" max="16383" man="1"/>
    <brk id="32" max="16383" man="1"/>
    <brk id="47" max="16383" man="1"/>
  </rowBreaks>
  <colBreaks count="1" manualBreakCount="1">
    <brk id="1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view="pageBreakPreview" zoomScale="60" zoomScaleNormal="100" workbookViewId="0">
      <selection activeCell="E27" sqref="E27:F29"/>
    </sheetView>
  </sheetViews>
  <sheetFormatPr baseColWidth="10" defaultColWidth="10.7109375" defaultRowHeight="12.75" x14ac:dyDescent="0.2"/>
  <cols>
    <col min="1" max="1" width="18.140625" customWidth="1"/>
    <col min="2" max="2" width="16.140625" customWidth="1"/>
    <col min="3" max="3" width="16.28515625" customWidth="1"/>
    <col min="4" max="4" width="19.85546875" customWidth="1"/>
    <col min="5" max="5" width="16" customWidth="1"/>
    <col min="6" max="6" width="13.42578125" customWidth="1"/>
    <col min="7" max="7" width="14.140625" customWidth="1"/>
    <col min="10" max="10" width="32" customWidth="1"/>
  </cols>
  <sheetData>
    <row r="1" spans="1:10" ht="13.5" customHeight="1" x14ac:dyDescent="0.2">
      <c r="A1" s="148"/>
      <c r="B1" s="148"/>
      <c r="C1" s="139" t="s">
        <v>98</v>
      </c>
      <c r="D1" s="149"/>
      <c r="E1" s="149"/>
      <c r="F1" s="149"/>
      <c r="G1" s="149"/>
      <c r="H1" s="140"/>
      <c r="I1" s="139" t="s">
        <v>126</v>
      </c>
      <c r="J1" s="140"/>
    </row>
    <row r="2" spans="1:10" ht="15" customHeight="1" x14ac:dyDescent="0.2">
      <c r="A2" s="148"/>
      <c r="B2" s="148"/>
      <c r="C2" s="141"/>
      <c r="D2" s="153"/>
      <c r="E2" s="153"/>
      <c r="F2" s="153"/>
      <c r="G2" s="153"/>
      <c r="H2" s="142"/>
      <c r="I2" s="141"/>
      <c r="J2" s="142"/>
    </row>
    <row r="3" spans="1:10" ht="15" customHeight="1" x14ac:dyDescent="0.2">
      <c r="A3" s="148"/>
      <c r="B3" s="148"/>
      <c r="C3" s="139" t="s">
        <v>111</v>
      </c>
      <c r="D3" s="149"/>
      <c r="E3" s="149"/>
      <c r="F3" s="149"/>
      <c r="G3" s="149"/>
      <c r="H3" s="140"/>
      <c r="I3" s="139" t="s">
        <v>125</v>
      </c>
      <c r="J3" s="140"/>
    </row>
    <row r="4" spans="1:10" ht="15.75" customHeight="1" x14ac:dyDescent="0.2">
      <c r="A4" s="148"/>
      <c r="B4" s="148"/>
      <c r="C4" s="150"/>
      <c r="D4" s="151"/>
      <c r="E4" s="151"/>
      <c r="F4" s="151"/>
      <c r="G4" s="151"/>
      <c r="H4" s="152"/>
      <c r="I4" s="141"/>
      <c r="J4" s="142"/>
    </row>
    <row r="5" spans="1:10" ht="18" customHeight="1" x14ac:dyDescent="0.2">
      <c r="A5" s="148"/>
      <c r="B5" s="148"/>
      <c r="C5" s="150"/>
      <c r="D5" s="151"/>
      <c r="E5" s="151"/>
      <c r="F5" s="151"/>
      <c r="G5" s="151"/>
      <c r="H5" s="152"/>
      <c r="I5" s="139" t="s">
        <v>124</v>
      </c>
      <c r="J5" s="117"/>
    </row>
    <row r="6" spans="1:10" ht="9.75" customHeight="1" x14ac:dyDescent="0.2">
      <c r="A6" s="148"/>
      <c r="B6" s="148"/>
      <c r="C6" s="141"/>
      <c r="D6" s="153"/>
      <c r="E6" s="153"/>
      <c r="F6" s="153"/>
      <c r="G6" s="153"/>
      <c r="H6" s="142"/>
      <c r="I6" s="118"/>
      <c r="J6" s="119"/>
    </row>
    <row r="7" spans="1:10" x14ac:dyDescent="0.2">
      <c r="A7" s="143"/>
      <c r="B7" s="143"/>
      <c r="C7" s="143"/>
      <c r="D7" s="143"/>
      <c r="E7" s="143"/>
      <c r="F7" s="143"/>
      <c r="G7" s="143"/>
      <c r="H7" s="143"/>
      <c r="I7" s="143"/>
      <c r="J7" s="143"/>
    </row>
    <row r="8" spans="1:10" x14ac:dyDescent="0.2">
      <c r="A8" s="143"/>
      <c r="B8" s="143"/>
      <c r="C8" s="143"/>
      <c r="D8" s="143"/>
      <c r="E8" s="143"/>
      <c r="F8" s="143"/>
      <c r="G8" s="143"/>
      <c r="H8" s="143"/>
      <c r="I8" s="143"/>
      <c r="J8" s="143"/>
    </row>
    <row r="9" spans="1:10" ht="12.75" customHeight="1" x14ac:dyDescent="0.2">
      <c r="A9" s="144" t="s">
        <v>119</v>
      </c>
      <c r="B9" s="145"/>
      <c r="C9" s="146" t="s">
        <v>36</v>
      </c>
      <c r="D9" s="147"/>
      <c r="E9" s="112" t="s">
        <v>37</v>
      </c>
      <c r="F9" s="112"/>
      <c r="G9" s="112"/>
      <c r="H9" s="112"/>
      <c r="I9" s="112"/>
      <c r="J9" s="112"/>
    </row>
    <row r="10" spans="1:10" x14ac:dyDescent="0.2">
      <c r="A10" s="145"/>
      <c r="B10" s="145"/>
      <c r="C10" s="147"/>
      <c r="D10" s="147"/>
      <c r="E10" s="112"/>
      <c r="F10" s="112"/>
      <c r="G10" s="112"/>
      <c r="H10" s="112"/>
      <c r="I10" s="112"/>
      <c r="J10" s="112"/>
    </row>
    <row r="11" spans="1:10" ht="12.75" customHeight="1" x14ac:dyDescent="0.2">
      <c r="A11" s="122">
        <f>'Plan Trabajo Anual'!AC49</f>
        <v>135</v>
      </c>
      <c r="B11" s="122"/>
      <c r="C11" s="122">
        <f>'Plan Trabajo Anual'!AD49</f>
        <v>70</v>
      </c>
      <c r="D11" s="122"/>
      <c r="E11" s="123">
        <f>(C11*100)/A11</f>
        <v>51.851851851851855</v>
      </c>
      <c r="F11" s="123"/>
      <c r="G11" s="123"/>
      <c r="H11" s="123"/>
      <c r="I11" s="123"/>
      <c r="J11" s="123"/>
    </row>
    <row r="12" spans="1:10" ht="23.25" customHeight="1" x14ac:dyDescent="0.2">
      <c r="A12" s="122"/>
      <c r="B12" s="122"/>
      <c r="C12" s="122"/>
      <c r="D12" s="122"/>
      <c r="E12" s="123"/>
      <c r="F12" s="123"/>
      <c r="G12" s="123"/>
      <c r="H12" s="123"/>
      <c r="I12" s="123"/>
      <c r="J12" s="123"/>
    </row>
    <row r="13" spans="1:10" ht="25.5" customHeight="1" x14ac:dyDescent="0.2">
      <c r="A13" s="122"/>
      <c r="B13" s="122"/>
      <c r="C13" s="122"/>
      <c r="D13" s="122"/>
      <c r="E13" s="123"/>
      <c r="F13" s="123"/>
      <c r="G13" s="123"/>
      <c r="H13" s="123"/>
      <c r="I13" s="123"/>
      <c r="J13" s="123"/>
    </row>
    <row r="14" spans="1:10" ht="42" customHeight="1" x14ac:dyDescent="0.2">
      <c r="A14" s="122"/>
      <c r="B14" s="122"/>
      <c r="C14" s="122"/>
      <c r="D14" s="122"/>
      <c r="E14" s="123"/>
      <c r="F14" s="123"/>
      <c r="G14" s="123"/>
      <c r="H14" s="123"/>
      <c r="I14" s="123"/>
      <c r="J14" s="123"/>
    </row>
    <row r="15" spans="1:10" ht="34.5" customHeight="1" x14ac:dyDescent="0.2">
      <c r="A15" s="114" t="s">
        <v>38</v>
      </c>
      <c r="B15" s="113"/>
      <c r="C15" s="122">
        <f>A11-C11</f>
        <v>65</v>
      </c>
      <c r="D15" s="122"/>
      <c r="E15" s="112" t="s">
        <v>118</v>
      </c>
      <c r="F15" s="112"/>
      <c r="G15" s="112"/>
      <c r="H15" s="112"/>
      <c r="I15" s="112"/>
      <c r="J15" s="112"/>
    </row>
    <row r="16" spans="1:10" ht="14.25" customHeight="1" x14ac:dyDescent="0.2">
      <c r="A16" s="113"/>
      <c r="B16" s="113"/>
      <c r="C16" s="122"/>
      <c r="D16" s="122"/>
      <c r="E16" s="123">
        <f>C15*100/A11</f>
        <v>48.148148148148145</v>
      </c>
      <c r="F16" s="123"/>
      <c r="G16" s="123"/>
      <c r="H16" s="123"/>
      <c r="I16" s="123"/>
      <c r="J16" s="123"/>
    </row>
    <row r="17" spans="1:10" ht="12.75" customHeight="1" x14ac:dyDescent="0.2">
      <c r="A17" s="113"/>
      <c r="B17" s="113"/>
      <c r="C17" s="122"/>
      <c r="D17" s="122"/>
      <c r="E17" s="123"/>
      <c r="F17" s="123"/>
      <c r="G17" s="123"/>
      <c r="H17" s="123"/>
      <c r="I17" s="123"/>
      <c r="J17" s="123"/>
    </row>
    <row r="18" spans="1:10" x14ac:dyDescent="0.2">
      <c r="A18" s="116" t="s">
        <v>45</v>
      </c>
      <c r="B18" s="117"/>
      <c r="C18" s="116" t="s">
        <v>47</v>
      </c>
      <c r="D18" s="117"/>
      <c r="E18" s="124" t="s">
        <v>46</v>
      </c>
      <c r="F18" s="125"/>
      <c r="G18" s="126" t="s">
        <v>39</v>
      </c>
      <c r="H18" s="126"/>
      <c r="I18" s="126"/>
      <c r="J18" s="126"/>
    </row>
    <row r="19" spans="1:10" x14ac:dyDescent="0.2">
      <c r="A19" s="118"/>
      <c r="B19" s="119"/>
      <c r="C19" s="118"/>
      <c r="D19" s="119"/>
      <c r="E19" s="118"/>
      <c r="F19" s="121"/>
      <c r="G19" s="126"/>
      <c r="H19" s="126"/>
      <c r="I19" s="126"/>
      <c r="J19" s="126"/>
    </row>
    <row r="20" spans="1:10" x14ac:dyDescent="0.2">
      <c r="A20" s="127">
        <f>B24*100/B23</f>
        <v>100</v>
      </c>
      <c r="B20" s="128"/>
      <c r="C20" s="127">
        <f>D24*100/D23</f>
        <v>100</v>
      </c>
      <c r="D20" s="128"/>
      <c r="E20" s="127">
        <f>F24*100/F23</f>
        <v>100</v>
      </c>
      <c r="F20" s="133"/>
      <c r="G20" s="136">
        <f>H24*100/H23</f>
        <v>100</v>
      </c>
      <c r="H20" s="136"/>
      <c r="I20" s="136"/>
      <c r="J20" s="136"/>
    </row>
    <row r="21" spans="1:10" x14ac:dyDescent="0.2">
      <c r="A21" s="129"/>
      <c r="B21" s="130"/>
      <c r="C21" s="129"/>
      <c r="D21" s="130"/>
      <c r="E21" s="129"/>
      <c r="F21" s="134"/>
      <c r="G21" s="136"/>
      <c r="H21" s="136"/>
      <c r="I21" s="136"/>
      <c r="J21" s="136"/>
    </row>
    <row r="22" spans="1:10" x14ac:dyDescent="0.2">
      <c r="A22" s="131"/>
      <c r="B22" s="132"/>
      <c r="C22" s="131"/>
      <c r="D22" s="132"/>
      <c r="E22" s="131"/>
      <c r="F22" s="135"/>
      <c r="G22" s="136"/>
      <c r="H22" s="136"/>
      <c r="I22" s="136"/>
      <c r="J22" s="136"/>
    </row>
    <row r="23" spans="1:10" x14ac:dyDescent="0.2">
      <c r="A23" s="27" t="s">
        <v>43</v>
      </c>
      <c r="B23" s="28">
        <f>COUNTIF('Plan Trabajo Anual'!D10:D48,"P")</f>
        <v>13</v>
      </c>
      <c r="C23" s="27" t="s">
        <v>43</v>
      </c>
      <c r="D23" s="28">
        <f>COUNTIF('Plan Trabajo Anual'!F10:F48,"P")</f>
        <v>8</v>
      </c>
      <c r="E23" s="27" t="s">
        <v>43</v>
      </c>
      <c r="F23" s="31">
        <f>COUNTIF('Plan Trabajo Anual'!H10:H48,"P")</f>
        <v>12</v>
      </c>
      <c r="G23" s="30" t="s">
        <v>43</v>
      </c>
      <c r="H23" s="137">
        <f>B23+D23+F23</f>
        <v>33</v>
      </c>
      <c r="I23" s="137"/>
      <c r="J23" s="137"/>
    </row>
    <row r="24" spans="1:10" x14ac:dyDescent="0.2">
      <c r="A24" s="27" t="s">
        <v>44</v>
      </c>
      <c r="B24" s="28">
        <f>COUNTIF('Plan Trabajo Anual'!E10:E48,"E")</f>
        <v>13</v>
      </c>
      <c r="C24" s="27" t="s">
        <v>44</v>
      </c>
      <c r="D24" s="28">
        <f>COUNTIF('Plan Trabajo Anual'!G10:G48,"E")</f>
        <v>8</v>
      </c>
      <c r="E24" s="27" t="s">
        <v>44</v>
      </c>
      <c r="F24" s="31">
        <f>COUNTIF('Plan Trabajo Anual'!I10:I48,"E")</f>
        <v>12</v>
      </c>
      <c r="G24" s="30" t="s">
        <v>44</v>
      </c>
      <c r="H24" s="137">
        <f>B24+D24+F24</f>
        <v>33</v>
      </c>
      <c r="I24" s="137"/>
      <c r="J24" s="137"/>
    </row>
    <row r="25" spans="1:10" x14ac:dyDescent="0.2">
      <c r="A25" s="116" t="s">
        <v>48</v>
      </c>
      <c r="B25" s="117"/>
      <c r="C25" s="116" t="s">
        <v>49</v>
      </c>
      <c r="D25" s="117"/>
      <c r="E25" s="116" t="s">
        <v>50</v>
      </c>
      <c r="F25" s="120"/>
      <c r="G25" s="155" t="s">
        <v>40</v>
      </c>
      <c r="H25" s="155"/>
      <c r="I25" s="155"/>
      <c r="J25" s="155"/>
    </row>
    <row r="26" spans="1:10" x14ac:dyDescent="0.2">
      <c r="A26" s="118"/>
      <c r="B26" s="119"/>
      <c r="C26" s="118"/>
      <c r="D26" s="119"/>
      <c r="E26" s="118"/>
      <c r="F26" s="121"/>
      <c r="G26" s="155"/>
      <c r="H26" s="155"/>
      <c r="I26" s="155"/>
      <c r="J26" s="155"/>
    </row>
    <row r="27" spans="1:10" x14ac:dyDescent="0.2">
      <c r="A27" s="127">
        <f>B31*100/B30</f>
        <v>100</v>
      </c>
      <c r="B27" s="128"/>
      <c r="C27" s="127">
        <f>D31*100/D30</f>
        <v>100</v>
      </c>
      <c r="D27" s="128"/>
      <c r="E27" s="127">
        <f>F31*100/F30</f>
        <v>54.545454545454547</v>
      </c>
      <c r="F27" s="133"/>
      <c r="G27" s="136">
        <f>H31*100/H30</f>
        <v>84.848484848484844</v>
      </c>
      <c r="H27" s="136"/>
      <c r="I27" s="136"/>
      <c r="J27" s="136"/>
    </row>
    <row r="28" spans="1:10" x14ac:dyDescent="0.2">
      <c r="A28" s="129"/>
      <c r="B28" s="130"/>
      <c r="C28" s="129"/>
      <c r="D28" s="130"/>
      <c r="E28" s="129"/>
      <c r="F28" s="134"/>
      <c r="G28" s="136"/>
      <c r="H28" s="136"/>
      <c r="I28" s="136"/>
      <c r="J28" s="136"/>
    </row>
    <row r="29" spans="1:10" x14ac:dyDescent="0.2">
      <c r="A29" s="131"/>
      <c r="B29" s="132"/>
      <c r="C29" s="131"/>
      <c r="D29" s="132"/>
      <c r="E29" s="131"/>
      <c r="F29" s="135"/>
      <c r="G29" s="136"/>
      <c r="H29" s="136"/>
      <c r="I29" s="136"/>
      <c r="J29" s="136"/>
    </row>
    <row r="30" spans="1:10" x14ac:dyDescent="0.2">
      <c r="A30" s="27" t="s">
        <v>43</v>
      </c>
      <c r="B30" s="28">
        <f>COUNTIF('Plan Trabajo Anual'!J10:J48,"P")</f>
        <v>10</v>
      </c>
      <c r="C30" s="27" t="s">
        <v>43</v>
      </c>
      <c r="D30" s="28">
        <f>COUNTIF('Plan Trabajo Anual'!L10:L48,"P")</f>
        <v>12</v>
      </c>
      <c r="E30" s="27" t="s">
        <v>43</v>
      </c>
      <c r="F30" s="31">
        <f>COUNTIF('Plan Trabajo Anual'!N10:N48,"P")</f>
        <v>11</v>
      </c>
      <c r="G30" s="30" t="s">
        <v>43</v>
      </c>
      <c r="H30" s="137">
        <f>SUM(B30,D30,F30)</f>
        <v>33</v>
      </c>
      <c r="I30" s="137"/>
      <c r="J30" s="137"/>
    </row>
    <row r="31" spans="1:10" x14ac:dyDescent="0.2">
      <c r="A31" s="27" t="s">
        <v>44</v>
      </c>
      <c r="B31" s="28">
        <f>COUNTIF('Plan Trabajo Anual'!K10:K48,"E")</f>
        <v>10</v>
      </c>
      <c r="C31" s="27" t="s">
        <v>44</v>
      </c>
      <c r="D31" s="28">
        <f>COUNTIF('Plan Trabajo Anual'!M10:M48,"E")</f>
        <v>12</v>
      </c>
      <c r="E31" s="27" t="s">
        <v>44</v>
      </c>
      <c r="F31" s="31">
        <f>COUNTIF('Plan Trabajo Anual'!O10:O48,"E")</f>
        <v>6</v>
      </c>
      <c r="G31" s="30" t="s">
        <v>44</v>
      </c>
      <c r="H31" s="137">
        <f>SUM(B31,D31,F31)</f>
        <v>28</v>
      </c>
      <c r="I31" s="137"/>
      <c r="J31" s="137"/>
    </row>
    <row r="32" spans="1:10" x14ac:dyDescent="0.2">
      <c r="A32" s="116" t="s">
        <v>51</v>
      </c>
      <c r="B32" s="117"/>
      <c r="C32" s="116" t="s">
        <v>52</v>
      </c>
      <c r="D32" s="117"/>
      <c r="E32" s="116" t="s">
        <v>53</v>
      </c>
      <c r="F32" s="120"/>
      <c r="G32" s="154" t="s">
        <v>41</v>
      </c>
      <c r="H32" s="154"/>
      <c r="I32" s="154"/>
      <c r="J32" s="154"/>
    </row>
    <row r="33" spans="1:10" x14ac:dyDescent="0.2">
      <c r="A33" s="118"/>
      <c r="B33" s="119"/>
      <c r="C33" s="118"/>
      <c r="D33" s="119"/>
      <c r="E33" s="118"/>
      <c r="F33" s="121"/>
      <c r="G33" s="154"/>
      <c r="H33" s="154"/>
      <c r="I33" s="154"/>
      <c r="J33" s="154"/>
    </row>
    <row r="34" spans="1:10" x14ac:dyDescent="0.2">
      <c r="A34" s="127">
        <f>B38*100/B37</f>
        <v>10</v>
      </c>
      <c r="B34" s="128"/>
      <c r="C34" s="127">
        <f>D38*100/D37</f>
        <v>22.222222222222221</v>
      </c>
      <c r="D34" s="128"/>
      <c r="E34" s="127">
        <f>F38*100/F37</f>
        <v>54.545454545454547</v>
      </c>
      <c r="F34" s="133"/>
      <c r="G34" s="136">
        <f>H38*100/H37</f>
        <v>30</v>
      </c>
      <c r="H34" s="136"/>
      <c r="I34" s="136"/>
      <c r="J34" s="136"/>
    </row>
    <row r="35" spans="1:10" x14ac:dyDescent="0.2">
      <c r="A35" s="129"/>
      <c r="B35" s="130"/>
      <c r="C35" s="129"/>
      <c r="D35" s="130"/>
      <c r="E35" s="129"/>
      <c r="F35" s="134"/>
      <c r="G35" s="136"/>
      <c r="H35" s="136"/>
      <c r="I35" s="136"/>
      <c r="J35" s="136"/>
    </row>
    <row r="36" spans="1:10" x14ac:dyDescent="0.2">
      <c r="A36" s="131"/>
      <c r="B36" s="132"/>
      <c r="C36" s="131"/>
      <c r="D36" s="132"/>
      <c r="E36" s="131"/>
      <c r="F36" s="135"/>
      <c r="G36" s="136"/>
      <c r="H36" s="136"/>
      <c r="I36" s="136"/>
      <c r="J36" s="136"/>
    </row>
    <row r="37" spans="1:10" x14ac:dyDescent="0.2">
      <c r="A37" s="27" t="s">
        <v>43</v>
      </c>
      <c r="B37" s="28">
        <f>COUNTIF('Plan Trabajo Anual'!P10:P48,"P")</f>
        <v>10</v>
      </c>
      <c r="C37" s="27" t="s">
        <v>43</v>
      </c>
      <c r="D37" s="28">
        <f>COUNTIF('Plan Trabajo Anual'!R10:R48,"P")</f>
        <v>9</v>
      </c>
      <c r="E37" s="27" t="s">
        <v>43</v>
      </c>
      <c r="F37" s="31">
        <f>COUNTIF('Plan Trabajo Anual'!T10:T48,"P")</f>
        <v>11</v>
      </c>
      <c r="G37" s="30" t="s">
        <v>43</v>
      </c>
      <c r="H37" s="137">
        <f>SUM(B37,D37,F37)</f>
        <v>30</v>
      </c>
      <c r="I37" s="137"/>
      <c r="J37" s="137"/>
    </row>
    <row r="38" spans="1:10" x14ac:dyDescent="0.2">
      <c r="A38" s="27" t="s">
        <v>44</v>
      </c>
      <c r="B38" s="28">
        <f>COUNTIF('Plan Trabajo Anual'!Q10:Q48,"E")</f>
        <v>1</v>
      </c>
      <c r="C38" s="27" t="s">
        <v>44</v>
      </c>
      <c r="D38" s="28">
        <f>COUNTIF('Plan Trabajo Anual'!S10:S48,"E")</f>
        <v>2</v>
      </c>
      <c r="E38" s="27" t="s">
        <v>44</v>
      </c>
      <c r="F38" s="31">
        <f>COUNTIF('Plan Trabajo Anual'!U10:U48,"E")</f>
        <v>6</v>
      </c>
      <c r="G38" s="30" t="s">
        <v>44</v>
      </c>
      <c r="H38" s="137">
        <f>SUM(B38,D38,F38)</f>
        <v>9</v>
      </c>
      <c r="I38" s="137"/>
      <c r="J38" s="137"/>
    </row>
    <row r="39" spans="1:10" x14ac:dyDescent="0.2">
      <c r="A39" s="116" t="s">
        <v>54</v>
      </c>
      <c r="B39" s="117"/>
      <c r="C39" s="116" t="s">
        <v>55</v>
      </c>
      <c r="D39" s="117"/>
      <c r="E39" s="116" t="s">
        <v>56</v>
      </c>
      <c r="F39" s="120"/>
      <c r="G39" s="138" t="s">
        <v>42</v>
      </c>
      <c r="H39" s="138"/>
      <c r="I39" s="138"/>
      <c r="J39" s="138"/>
    </row>
    <row r="40" spans="1:10" x14ac:dyDescent="0.2">
      <c r="A40" s="118"/>
      <c r="B40" s="119"/>
      <c r="C40" s="118"/>
      <c r="D40" s="119"/>
      <c r="E40" s="118"/>
      <c r="F40" s="121"/>
      <c r="G40" s="138"/>
      <c r="H40" s="138"/>
      <c r="I40" s="138"/>
      <c r="J40" s="138"/>
    </row>
    <row r="41" spans="1:10" x14ac:dyDescent="0.2">
      <c r="A41" s="127">
        <f>B45*100/B44</f>
        <v>0</v>
      </c>
      <c r="B41" s="128"/>
      <c r="C41" s="127">
        <f>D45*100/D44</f>
        <v>0</v>
      </c>
      <c r="D41" s="128"/>
      <c r="E41" s="127">
        <f>F45*100/F44</f>
        <v>0</v>
      </c>
      <c r="F41" s="133"/>
      <c r="G41" s="136">
        <f>H45*100/H44</f>
        <v>0</v>
      </c>
      <c r="H41" s="136"/>
      <c r="I41" s="136"/>
      <c r="J41" s="136"/>
    </row>
    <row r="42" spans="1:10" x14ac:dyDescent="0.2">
      <c r="A42" s="129"/>
      <c r="B42" s="130"/>
      <c r="C42" s="129"/>
      <c r="D42" s="130"/>
      <c r="E42" s="129"/>
      <c r="F42" s="134"/>
      <c r="G42" s="136"/>
      <c r="H42" s="136"/>
      <c r="I42" s="136"/>
      <c r="J42" s="136"/>
    </row>
    <row r="43" spans="1:10" x14ac:dyDescent="0.2">
      <c r="A43" s="131"/>
      <c r="B43" s="132"/>
      <c r="C43" s="131"/>
      <c r="D43" s="132"/>
      <c r="E43" s="131"/>
      <c r="F43" s="135"/>
      <c r="G43" s="136"/>
      <c r="H43" s="136"/>
      <c r="I43" s="136"/>
      <c r="J43" s="136"/>
    </row>
    <row r="44" spans="1:10" x14ac:dyDescent="0.2">
      <c r="A44" s="27" t="s">
        <v>43</v>
      </c>
      <c r="B44" s="28">
        <f>COUNTIF('Plan Trabajo Anual'!V10:V48,"P")</f>
        <v>9</v>
      </c>
      <c r="C44" s="27" t="s">
        <v>43</v>
      </c>
      <c r="D44" s="28">
        <f>COUNTIF('Plan Trabajo Anual'!X10:X48,"P")</f>
        <v>8</v>
      </c>
      <c r="E44" s="27" t="s">
        <v>43</v>
      </c>
      <c r="F44" s="31">
        <f>COUNTIF('Plan Trabajo Anual'!Z10:Z48,"P")</f>
        <v>23</v>
      </c>
      <c r="G44" s="30" t="s">
        <v>43</v>
      </c>
      <c r="H44" s="137">
        <f>SUM(B44,D44,F44)</f>
        <v>40</v>
      </c>
      <c r="I44" s="137"/>
      <c r="J44" s="137"/>
    </row>
    <row r="45" spans="1:10" x14ac:dyDescent="0.2">
      <c r="A45" s="27" t="s">
        <v>44</v>
      </c>
      <c r="B45" s="28">
        <f>COUNTIF('Plan Trabajo Anual'!W10:W48,"E")</f>
        <v>0</v>
      </c>
      <c r="C45" s="27" t="s">
        <v>44</v>
      </c>
      <c r="D45" s="28">
        <f>COUNTIF('Plan Trabajo Anual'!Y10:Y48,"E")</f>
        <v>0</v>
      </c>
      <c r="E45" s="27" t="s">
        <v>44</v>
      </c>
      <c r="F45" s="31">
        <f>COUNTIF('Plan Trabajo Anual'!AA10:AA48,"E")</f>
        <v>0</v>
      </c>
      <c r="G45" s="30" t="s">
        <v>44</v>
      </c>
      <c r="H45" s="137">
        <f>SUM(B45,D45,F45)</f>
        <v>0</v>
      </c>
      <c r="I45" s="137"/>
      <c r="J45" s="137"/>
    </row>
    <row r="46" spans="1:10" x14ac:dyDescent="0.2">
      <c r="G46" s="32"/>
      <c r="H46" s="32"/>
      <c r="I46" s="32"/>
      <c r="J46" s="32"/>
    </row>
    <row r="47" spans="1:10" ht="37.5" customHeight="1" x14ac:dyDescent="0.2">
      <c r="A47" s="114" t="s">
        <v>58</v>
      </c>
      <c r="B47" s="113"/>
      <c r="C47" s="114" t="s">
        <v>59</v>
      </c>
      <c r="D47" s="113"/>
      <c r="E47" s="114" t="s">
        <v>60</v>
      </c>
      <c r="F47" s="115"/>
      <c r="G47" s="114" t="s">
        <v>76</v>
      </c>
      <c r="H47" s="114"/>
      <c r="I47" s="114"/>
      <c r="J47" s="114"/>
    </row>
    <row r="48" spans="1:10" ht="70.5" customHeight="1" x14ac:dyDescent="0.2">
      <c r="A48" s="113"/>
      <c r="B48" s="113"/>
      <c r="C48" s="113"/>
      <c r="D48" s="113"/>
      <c r="E48" s="113"/>
      <c r="F48" s="115"/>
      <c r="G48" s="112" t="s">
        <v>117</v>
      </c>
      <c r="H48" s="112"/>
      <c r="I48" s="112"/>
      <c r="J48" s="112"/>
    </row>
    <row r="49" spans="1:10" ht="59.25" customHeight="1" x14ac:dyDescent="0.2">
      <c r="A49" s="112" t="s">
        <v>129</v>
      </c>
      <c r="B49" s="113"/>
      <c r="C49" s="112" t="s">
        <v>112</v>
      </c>
      <c r="D49" s="113"/>
      <c r="E49" s="114" t="s">
        <v>61</v>
      </c>
      <c r="F49" s="115"/>
      <c r="G49" s="112"/>
      <c r="H49" s="112"/>
      <c r="I49" s="112"/>
      <c r="J49" s="112"/>
    </row>
  </sheetData>
  <mergeCells count="68">
    <mergeCell ref="C3:H6"/>
    <mergeCell ref="C1:H2"/>
    <mergeCell ref="G41:J43"/>
    <mergeCell ref="H44:J44"/>
    <mergeCell ref="H45:J45"/>
    <mergeCell ref="G27:J29"/>
    <mergeCell ref="H30:J30"/>
    <mergeCell ref="H31:J31"/>
    <mergeCell ref="G32:J33"/>
    <mergeCell ref="G20:J22"/>
    <mergeCell ref="H23:J23"/>
    <mergeCell ref="H24:J24"/>
    <mergeCell ref="G25:J26"/>
    <mergeCell ref="E20:F22"/>
    <mergeCell ref="G47:J47"/>
    <mergeCell ref="G48:J49"/>
    <mergeCell ref="I1:J2"/>
    <mergeCell ref="I3:J4"/>
    <mergeCell ref="I5:J6"/>
    <mergeCell ref="A7:J8"/>
    <mergeCell ref="E9:J10"/>
    <mergeCell ref="A9:B10"/>
    <mergeCell ref="C9:D10"/>
    <mergeCell ref="A1:B6"/>
    <mergeCell ref="A41:B43"/>
    <mergeCell ref="C41:D43"/>
    <mergeCell ref="E41:F43"/>
    <mergeCell ref="A34:B36"/>
    <mergeCell ref="C34:D36"/>
    <mergeCell ref="E34:F36"/>
    <mergeCell ref="A39:B40"/>
    <mergeCell ref="C39:D40"/>
    <mergeCell ref="E39:F40"/>
    <mergeCell ref="G34:J36"/>
    <mergeCell ref="H37:J37"/>
    <mergeCell ref="H38:J38"/>
    <mergeCell ref="G39:J40"/>
    <mergeCell ref="A27:B29"/>
    <mergeCell ref="C27:D29"/>
    <mergeCell ref="E27:F29"/>
    <mergeCell ref="A32:B33"/>
    <mergeCell ref="C32:D33"/>
    <mergeCell ref="E32:F33"/>
    <mergeCell ref="A25:B26"/>
    <mergeCell ref="C25:D26"/>
    <mergeCell ref="E25:F26"/>
    <mergeCell ref="A11:B14"/>
    <mergeCell ref="C11:D14"/>
    <mergeCell ref="C15:D17"/>
    <mergeCell ref="A15:B17"/>
    <mergeCell ref="E11:J14"/>
    <mergeCell ref="E15:J15"/>
    <mergeCell ref="E16:J17"/>
    <mergeCell ref="A18:B19"/>
    <mergeCell ref="C18:D19"/>
    <mergeCell ref="E18:F19"/>
    <mergeCell ref="G18:J19"/>
    <mergeCell ref="A20:B22"/>
    <mergeCell ref="C20:D22"/>
    <mergeCell ref="A49:B49"/>
    <mergeCell ref="C49:D49"/>
    <mergeCell ref="E49:F49"/>
    <mergeCell ref="A47:B47"/>
    <mergeCell ref="C47:D47"/>
    <mergeCell ref="E47:F47"/>
    <mergeCell ref="A48:B48"/>
    <mergeCell ref="C48:D48"/>
    <mergeCell ref="E48:F48"/>
  </mergeCells>
  <conditionalFormatting sqref="E11">
    <cfRule type="cellIs" dxfId="14" priority="13" operator="lessThan">
      <formula>61</formula>
    </cfRule>
    <cfRule type="cellIs" dxfId="13" priority="14" operator="between">
      <formula>61</formula>
      <formula>86</formula>
    </cfRule>
    <cfRule type="cellIs" dxfId="12" priority="15" operator="greaterThan">
      <formula>86</formula>
    </cfRule>
  </conditionalFormatting>
  <conditionalFormatting sqref="A21:F22 A20:G20">
    <cfRule type="cellIs" dxfId="11" priority="10" operator="lessThan">
      <formula>60</formula>
    </cfRule>
    <cfRule type="cellIs" dxfId="10" priority="11" operator="between">
      <formula>61</formula>
      <formula>85</formula>
    </cfRule>
    <cfRule type="cellIs" dxfId="9" priority="12" operator="greaterThan">
      <formula>85</formula>
    </cfRule>
  </conditionalFormatting>
  <conditionalFormatting sqref="A28:F29 A27:G27">
    <cfRule type="cellIs" dxfId="8" priority="7" operator="lessThan">
      <formula>60</formula>
    </cfRule>
    <cfRule type="cellIs" dxfId="7" priority="8" operator="between">
      <formula>61</formula>
      <formula>85</formula>
    </cfRule>
    <cfRule type="cellIs" dxfId="6" priority="9" operator="greaterThan">
      <formula>85</formula>
    </cfRule>
  </conditionalFormatting>
  <conditionalFormatting sqref="A35:F36 A34:G34">
    <cfRule type="cellIs" dxfId="5" priority="4" operator="lessThan">
      <formula>60</formula>
    </cfRule>
    <cfRule type="cellIs" dxfId="4" priority="5" operator="between">
      <formula>61</formula>
      <formula>85</formula>
    </cfRule>
    <cfRule type="cellIs" dxfId="3" priority="6" operator="greaterThan">
      <formula>85</formula>
    </cfRule>
  </conditionalFormatting>
  <conditionalFormatting sqref="A42:F43 A41:G41">
    <cfRule type="cellIs" dxfId="2" priority="1" operator="lessThan">
      <formula>60</formula>
    </cfRule>
    <cfRule type="cellIs" dxfId="1" priority="2" operator="between">
      <formula>61</formula>
      <formula>85</formula>
    </cfRule>
    <cfRule type="cellIs" dxfId="0" priority="3" operator="greaterThan">
      <formula>85</formula>
    </cfRule>
  </conditionalFormatting>
  <pageMargins left="0.7" right="0.7" top="0.75" bottom="0.75" header="0.3" footer="0.3"/>
  <pageSetup paperSize="9" scale="54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5" sqref="H15"/>
    </sheetView>
  </sheetViews>
  <sheetFormatPr baseColWidth="10" defaultColWidth="10.71093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Trabajo Anual</vt:lpstr>
      <vt:lpstr>Porcentaje de Avance</vt:lpstr>
      <vt:lpstr>Informe Gestión</vt:lpstr>
      <vt:lpstr>'Porcentaje de Avance'!Área_de_impresión</vt:lpstr>
    </vt:vector>
  </TitlesOfParts>
  <Company>Montitecnicos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MARTINEZ</dc:creator>
  <cp:lastModifiedBy>hseq tse sas</cp:lastModifiedBy>
  <cp:lastPrinted>2024-06-04T16:43:55Z</cp:lastPrinted>
  <dcterms:created xsi:type="dcterms:W3CDTF">2008-09-10T16:38:45Z</dcterms:created>
  <dcterms:modified xsi:type="dcterms:W3CDTF">2024-09-17T14:04:56Z</dcterms:modified>
</cp:coreProperties>
</file>