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W:\3. TRANSPORT SAS\5. AUDITORIA ICONTEC\INFORMACION SOLICITADA\"/>
    </mc:Choice>
  </mc:AlternateContent>
  <xr:revisionPtr revIDLastSave="0" documentId="13_ncr:1_{021019F0-0C7C-4210-84FF-B950B5F9D0D6}" xr6:coauthVersionLast="47" xr6:coauthVersionMax="47" xr10:uidLastSave="{00000000-0000-0000-0000-000000000000}"/>
  <bookViews>
    <workbookView xWindow="-120" yWindow="-120" windowWidth="20730" windowHeight="11040" tabRatio="849" activeTab="2" xr2:uid="{00000000-000D-0000-FFFF-FFFF00000000}"/>
  </bookViews>
  <sheets>
    <sheet name="CRITERIOS" sheetId="11" r:id="rId1"/>
    <sheet name="GESTION ESTRATEGICA " sheetId="2" r:id="rId2"/>
    <sheet name="GES. MEJORAMIENTO CONTINUO" sheetId="8" r:id="rId3"/>
    <sheet name="GESTION COMERCIAL " sheetId="3" r:id="rId4"/>
    <sheet name="GES. MOVILIDAD TERRESTRE" sheetId="9" r:id="rId5"/>
    <sheet name="GESTION  COMPRAS (PROVEEDORES) " sheetId="7" r:id="rId6"/>
    <sheet name=" GESTION TALENTO HUMANO" sheetId="5" r:id="rId7"/>
    <sheet name="GESTION  DE MANTENIMIENTO " sheetId="6" r:id="rId8"/>
    <sheet name=" CONSOLIDADO " sheetId="13" r:id="rId9"/>
    <sheet name="REVISION" sheetId="10" r:id="rId10"/>
  </sheets>
  <definedNames>
    <definedName name="_xlnm._FilterDatabase" localSheetId="8" hidden="1">' CONSOLIDADO '!$B$2:$G$63</definedName>
    <definedName name="_xlnm._FilterDatabase" localSheetId="1" hidden="1">'GESTION ESTRATEGICA '!$A$10:$AD$10</definedName>
    <definedName name="_xlnm.Print_Area" localSheetId="3">'GESTION COMERCIAL '!$A$1:$AC$16</definedName>
    <definedName name="_xlnm.Print_Area" localSheetId="1">'GESTION ESTRATEGICA '!$A$1:$AD$19</definedName>
    <definedName name="_xlnm.Print_Area" localSheetId="9">REVISION!$A$1:$E$6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3" i="9" l="1"/>
  <c r="X23" i="9" s="1"/>
  <c r="J23" i="9"/>
  <c r="K23" i="9" s="1"/>
  <c r="W14" i="7" l="1"/>
  <c r="X14" i="7" s="1"/>
  <c r="W15" i="7"/>
  <c r="X15" i="7" s="1"/>
  <c r="J14" i="7"/>
  <c r="K14" i="7" s="1"/>
  <c r="J15" i="7"/>
  <c r="K15" i="7" s="1"/>
  <c r="X15" i="3"/>
  <c r="W14" i="3"/>
  <c r="X14" i="3" s="1"/>
  <c r="W15" i="3"/>
  <c r="J14" i="3"/>
  <c r="J15" i="3"/>
  <c r="J16" i="3"/>
  <c r="X17" i="8"/>
  <c r="Y17" i="8" s="1"/>
  <c r="J17" i="8"/>
  <c r="K17" i="8" s="1"/>
  <c r="K14" i="3" l="1"/>
  <c r="K15" i="3"/>
  <c r="W16" i="3"/>
  <c r="X16" i="3" s="1"/>
  <c r="K16" i="3"/>
  <c r="W12" i="6"/>
  <c r="W13" i="6"/>
  <c r="W14" i="6"/>
  <c r="W15" i="6"/>
  <c r="W16" i="6"/>
  <c r="W17" i="6"/>
  <c r="W18" i="6"/>
  <c r="W19" i="6"/>
  <c r="W20" i="6"/>
  <c r="W11" i="6"/>
  <c r="J20" i="6"/>
  <c r="J19" i="6"/>
  <c r="J18" i="6"/>
  <c r="J17" i="6"/>
  <c r="J16" i="6"/>
  <c r="J15" i="6"/>
  <c r="J14" i="6"/>
  <c r="J13" i="6"/>
  <c r="J12" i="6"/>
  <c r="J11" i="6"/>
  <c r="W12" i="5"/>
  <c r="W13" i="5"/>
  <c r="W14" i="5"/>
  <c r="W15" i="5"/>
  <c r="W16" i="5"/>
  <c r="W17" i="5"/>
  <c r="W11" i="5"/>
  <c r="J12" i="5"/>
  <c r="J13" i="5"/>
  <c r="J14" i="5"/>
  <c r="J15" i="5"/>
  <c r="J16" i="5"/>
  <c r="J17" i="5"/>
  <c r="J11" i="5"/>
  <c r="W12" i="7"/>
  <c r="W13" i="7"/>
  <c r="W11" i="7"/>
  <c r="J12" i="7"/>
  <c r="J13" i="7"/>
  <c r="J11" i="7"/>
  <c r="W12" i="9"/>
  <c r="W13" i="9"/>
  <c r="W14" i="9"/>
  <c r="W15" i="9"/>
  <c r="W16" i="9"/>
  <c r="W17" i="9"/>
  <c r="W18" i="9"/>
  <c r="W19" i="9"/>
  <c r="W20" i="9"/>
  <c r="W21" i="9"/>
  <c r="W22" i="9"/>
  <c r="W24" i="9"/>
  <c r="W11" i="9"/>
  <c r="J12" i="9"/>
  <c r="J13" i="9"/>
  <c r="J14" i="9"/>
  <c r="J15" i="9"/>
  <c r="J16" i="9"/>
  <c r="J17" i="9"/>
  <c r="J18" i="9"/>
  <c r="J19" i="9"/>
  <c r="J20" i="9"/>
  <c r="J21" i="9"/>
  <c r="J22" i="9"/>
  <c r="J24" i="9"/>
  <c r="J11" i="9"/>
  <c r="W12" i="3"/>
  <c r="X12" i="3" s="1"/>
  <c r="W13" i="3"/>
  <c r="X13" i="3" s="1"/>
  <c r="W11" i="3"/>
  <c r="J12" i="3"/>
  <c r="J13" i="3"/>
  <c r="J11" i="3"/>
  <c r="X12" i="8"/>
  <c r="X13" i="8"/>
  <c r="X14" i="8"/>
  <c r="X15" i="8"/>
  <c r="Y15" i="8" s="1"/>
  <c r="X16" i="8"/>
  <c r="Y16" i="8" s="1"/>
  <c r="X11" i="8"/>
  <c r="J12" i="8"/>
  <c r="K12" i="8" s="1"/>
  <c r="J13" i="8"/>
  <c r="K13" i="8" s="1"/>
  <c r="J14" i="8"/>
  <c r="K14" i="8" s="1"/>
  <c r="J15" i="8"/>
  <c r="K15" i="8" s="1"/>
  <c r="J16" i="8"/>
  <c r="K16" i="8" s="1"/>
  <c r="J11" i="8"/>
  <c r="K11" i="8" s="1"/>
  <c r="X12" i="2" l="1"/>
  <c r="X13" i="2"/>
  <c r="X14" i="2"/>
  <c r="X15" i="2"/>
  <c r="Y15" i="2" s="1"/>
  <c r="X16" i="2"/>
  <c r="Y16" i="2" s="1"/>
  <c r="X17" i="2"/>
  <c r="Y17" i="2" s="1"/>
  <c r="X18" i="2"/>
  <c r="Y18" i="2" s="1"/>
  <c r="X19" i="2"/>
  <c r="Y19" i="2" s="1"/>
  <c r="X11" i="2"/>
  <c r="Y11" i="2" s="1"/>
  <c r="K12" i="2"/>
  <c r="K13" i="2"/>
  <c r="L13" i="2" s="1"/>
  <c r="K14" i="2"/>
  <c r="L14" i="2" s="1"/>
  <c r="K15" i="2"/>
  <c r="L15" i="2" s="1"/>
  <c r="K16" i="2"/>
  <c r="K17" i="2"/>
  <c r="L17" i="2" s="1"/>
  <c r="K18" i="2"/>
  <c r="L18" i="2" s="1"/>
  <c r="K19" i="2"/>
  <c r="L19" i="2" s="1"/>
  <c r="K11" i="2"/>
  <c r="L11" i="2" s="1"/>
  <c r="L16" i="2"/>
  <c r="X13" i="7"/>
  <c r="K13" i="7"/>
  <c r="X20" i="6"/>
  <c r="K20" i="6"/>
  <c r="X15" i="6"/>
  <c r="X16" i="6"/>
  <c r="X17" i="6"/>
  <c r="X18" i="6"/>
  <c r="X19" i="6"/>
  <c r="K15" i="6"/>
  <c r="K16" i="6"/>
  <c r="K17" i="6"/>
  <c r="K18" i="6"/>
  <c r="K19" i="6"/>
  <c r="K15" i="5"/>
  <c r="X15" i="5"/>
  <c r="K16" i="5"/>
  <c r="X16" i="5"/>
  <c r="K17" i="5"/>
  <c r="X17" i="5"/>
  <c r="Y14" i="8"/>
  <c r="X14" i="6"/>
  <c r="K14" i="6"/>
  <c r="X13" i="9"/>
  <c r="K12" i="9"/>
  <c r="K13" i="9"/>
  <c r="K14" i="9"/>
  <c r="X12" i="7"/>
  <c r="X17" i="9"/>
  <c r="X16" i="9"/>
  <c r="X15" i="9"/>
  <c r="X11" i="9"/>
  <c r="G58" i="13"/>
  <c r="F58" i="13"/>
  <c r="X24" i="9"/>
  <c r="K24" i="9"/>
  <c r="X22" i="9"/>
  <c r="K22" i="9"/>
  <c r="Y13" i="8"/>
  <c r="K12" i="7"/>
  <c r="K11" i="7"/>
  <c r="X11" i="7"/>
  <c r="X14" i="9"/>
  <c r="K12" i="3"/>
  <c r="X11" i="3"/>
  <c r="K11" i="9"/>
  <c r="X21" i="9"/>
  <c r="K21" i="9"/>
  <c r="X20" i="9"/>
  <c r="K20" i="9"/>
  <c r="X19" i="9"/>
  <c r="K19" i="9"/>
  <c r="X18" i="9"/>
  <c r="K18" i="9"/>
  <c r="K17" i="9"/>
  <c r="K16" i="9"/>
  <c r="K15" i="9"/>
  <c r="X12" i="9"/>
  <c r="Y12" i="8"/>
  <c r="Y11" i="8"/>
  <c r="Y13" i="2"/>
  <c r="X13" i="6"/>
  <c r="K13" i="6"/>
  <c r="X12" i="6"/>
  <c r="K12" i="6"/>
  <c r="X11" i="6"/>
  <c r="K11" i="6"/>
  <c r="K13" i="3"/>
  <c r="K11" i="3"/>
  <c r="X14" i="5"/>
  <c r="K14" i="5"/>
  <c r="X13" i="5"/>
  <c r="K13" i="5"/>
  <c r="X12" i="5"/>
  <c r="K12" i="5"/>
  <c r="X11" i="5"/>
  <c r="K11" i="5"/>
  <c r="Y12" i="2"/>
  <c r="L12" i="2"/>
  <c r="E63" i="13" l="1"/>
  <c r="E61" i="13"/>
  <c r="E62" i="13"/>
  <c r="E60" i="13"/>
</calcChain>
</file>

<file path=xl/sharedStrings.xml><?xml version="1.0" encoding="utf-8"?>
<sst xmlns="http://schemas.openxmlformats.org/spreadsheetml/2006/main" count="1388" uniqueCount="512">
  <si>
    <t>IDENTIFICACIÓN DEL RIESGO</t>
  </si>
  <si>
    <t>ANÁLISIS DEL RIESGO</t>
  </si>
  <si>
    <t>EVALUACIÓN DEL RIESGO</t>
  </si>
  <si>
    <t>ANÁLISIS DE LA NORMA QUE APLICA</t>
  </si>
  <si>
    <t>PLAN DEL TRATAMIENTO DE LOS RIESGOS</t>
  </si>
  <si>
    <t>NIVEL DE RIESGO RESIDUAL</t>
  </si>
  <si>
    <t>Evento (que puede ocurrir)</t>
  </si>
  <si>
    <t>Causa (por que puede ocurrir)</t>
  </si>
  <si>
    <t>Controles actuales</t>
  </si>
  <si>
    <t>Consecuencias</t>
  </si>
  <si>
    <t>Ocurrencia</t>
  </si>
  <si>
    <t xml:space="preserve">Nivel de riesgo
</t>
  </si>
  <si>
    <t>PESV</t>
  </si>
  <si>
    <t>SG-SST</t>
  </si>
  <si>
    <t>Nivel de riesgo</t>
  </si>
  <si>
    <t>Financiero</t>
  </si>
  <si>
    <t>Imagen</t>
  </si>
  <si>
    <t>Operación</t>
  </si>
  <si>
    <t>Legal</t>
  </si>
  <si>
    <t>Frecuencia</t>
  </si>
  <si>
    <t>Descripción del tratamiento del riesgo</t>
  </si>
  <si>
    <t>Responsable</t>
  </si>
  <si>
    <t>Fecha tratamiento</t>
  </si>
  <si>
    <t>Qué riesgo existe que dificulte o impida el cumplimiento del objetivo del proceso?</t>
  </si>
  <si>
    <t>Que impactos puede generar el riesgo?</t>
  </si>
  <si>
    <t>Enumere las posibles causas por las que puede ocurrir dicho riesgo</t>
  </si>
  <si>
    <t>Enumere los controles o  procedimientos, instructivos, prácticas u otros que cumplen una función de control para evitar el riesgo</t>
  </si>
  <si>
    <t>Cálculo automático</t>
  </si>
  <si>
    <t>Que norma está relacionada con este riesgo</t>
  </si>
  <si>
    <t>Enumerar los controles que se implementarán para evitar o mitigar el riesgo</t>
  </si>
  <si>
    <t>Nombre del cargo de la persona responsable de la actividad</t>
  </si>
  <si>
    <t>Fecha en la se define el tratamiento del riesgo</t>
  </si>
  <si>
    <t>X</t>
  </si>
  <si>
    <t xml:space="preserve">En el desarrollo de la operación </t>
  </si>
  <si>
    <t xml:space="preserve">Fraude documental de los sistemas de gestión </t>
  </si>
  <si>
    <t xml:space="preserve">* Fraude de  documentos los cuales pueden ser sensibles dentro del sistema. </t>
  </si>
  <si>
    <t xml:space="preserve">* Falsificación de documentos importantes y sensibles de la organización.
* Alteración de información valiosa en cualquiera de las gestiones dentro de la organización.                                                                    </t>
  </si>
  <si>
    <t>S.G.C.S. BASC</t>
  </si>
  <si>
    <t>Efecto (que impacto genera)</t>
  </si>
  <si>
    <t>Cambio de la normatividad legal</t>
  </si>
  <si>
    <t>Falsedad de documentos de Asociados de negocio</t>
  </si>
  <si>
    <t xml:space="preserve">* Documentos suministrados por los clientes, no conformes a la realidad.
* Posible lavado de activos por parte del cliente.
</t>
  </si>
  <si>
    <t xml:space="preserve">En el desarrollo de la actividad </t>
  </si>
  <si>
    <t xml:space="preserve">En el desarrollo de la operación o la tipificación del riesgo </t>
  </si>
  <si>
    <t xml:space="preserve">Incumplimiento de los requisitos del cliente </t>
  </si>
  <si>
    <t xml:space="preserve">* Perdida económica
* Perdida del cliente </t>
  </si>
  <si>
    <t xml:space="preserve">* Inadecuada comunicación con el cliente 
* No se cumple con la negociación pactada con el cliente </t>
  </si>
  <si>
    <t xml:space="preserve">Permanente </t>
  </si>
  <si>
    <t>* Falta de verificación de documentos.
* Desconocimiento de los documentos.
* Falta de capacitación al personal de la organización para identificación de documentos.
* Por tener documentos falsos se puede presentar un lavado de activos, ya que no se tiene el control real sobre este ilícito.</t>
  </si>
  <si>
    <t>* Daños y perdidas de documentos sensibles del sistema de gestión, al ser manipulados sin autorización previa.</t>
  </si>
  <si>
    <t>Lavado de activos y Financiación del terrorismo</t>
  </si>
  <si>
    <t xml:space="preserve">
* Afecta el desarrollo del objeto social y la imagen de la organización.
* Iniciación de procesos judiciales en contra de la organización y los socios de la misma 
* Cierre de la organización. 
* La competencia aprovecharía este impase con el fin de dañar la imagen de la organización y por ende la perdida de credibilidad en el medio de transporte </t>
  </si>
  <si>
    <t>*Trimestralmente los reportes a la UIAF 
* En el desarrollo de la operación</t>
  </si>
  <si>
    <t xml:space="preserve">* Efectuar los reportes de los posibles lavados de activos por parte de los asociados de negocio en la plataforma de la UIAF por medio del oficial de cumplimiento. 
* Dejar evidencias de las actividades frente a la aplicación de la normatividad legal en Colombia, así como el soporte físico de esta actividad con todos los asociados de negocio.
* Brindar capacitaciones frente al lavado de activos.
* Aplicación a la circular 11 y efectuar acuerdos en seguridad que establezcan la prevención del LA/FT
* Hacer las verificaciones de seguridad a los asociados de negocio.
* La organización suspenderá los servicios de transporte al asociado de negocio inmersos en esta conducta punible. </t>
  </si>
  <si>
    <t xml:space="preserve">* Definir con el cliente acciones conjuntas. 
* Cumplimiento de los requisitos del cliente a través de la solicitud de pedido y se informa la trazabilidad de la mercancía. </t>
  </si>
  <si>
    <t xml:space="preserve">Hurto de mercancía </t>
  </si>
  <si>
    <t>* Perdida de Clientes.
* Afectación póliza.
* Perdida económica de la organización.
* Traumatismo en el desarrollo de la actividad comercial.</t>
  </si>
  <si>
    <t>Permanente</t>
  </si>
  <si>
    <t xml:space="preserve">Volcamiento del vehículo con la carga </t>
  </si>
  <si>
    <t>Falsedad en documentos (vehículo y conductor)</t>
  </si>
  <si>
    <t xml:space="preserve">Saqueo de la mercancía </t>
  </si>
  <si>
    <t xml:space="preserve">Paro en el sector del transporte </t>
  </si>
  <si>
    <t>* Consultar con anterioridad sobre el posible cese de actividades en el sector de transporte
* Establecer alianzas en seguridad y buscar rutas seguras mediante las "caravanas" instauradas por el Gobierno Nacional
* La organización suspenderá los servicios de transporte en caso de presentarse acciones que puedan afectar la integridad física.</t>
  </si>
  <si>
    <t>Contaminación con sustancias ilícitas</t>
  </si>
  <si>
    <t>Diario</t>
  </si>
  <si>
    <t>Discrepancias en los pesos en cargues y descargues
(faltantes o averías)</t>
  </si>
  <si>
    <t>* Falla en los controles de seguimiento.
* Incremento del accionar delincuencial en las vías.
* Falta de coordinación sobre las condiciones de seguridad en el desplazamiento de la mercancía.
* Falta de control en los elementos asignados al personal para el ejercicio y cumplimiento de sus funciones.
* Fallas en la ejecución de los protocolos de seguridad.
* Por distracción del conductor.</t>
  </si>
  <si>
    <t>* Perdida del cliente o generación de sanciones
* Perdida de la mercancía y daños materiales
* Deterioro de la imagen ante el cliente
* Afectación a la póliza</t>
  </si>
  <si>
    <t>* Hacer un respectivo seguimiento vehicular y control de la inspección vehicular veraz y efectivo
* Manejo del tema y amplia comunicación con el cliente ante estos sucesos
* contar con un rápido apoyo de las fuerzas del estado o la seguridad para evitar una perdida mayor o parcial de la mercancía</t>
  </si>
  <si>
    <t>* Demora en el despacho.
* Falta de controles y riesgo al despachar. 
* Generación de Hurto en razón de no efectuar las verificaciones.</t>
  </si>
  <si>
    <t>* Ser mas estrictos en la verificación de datos del conductor
* Exigir referencias de empresas reconocidas en el medio, mediante llamadas a teléfonos fijos.
* Confrontar las referencias del propietario y del vehículo en el medio.</t>
  </si>
  <si>
    <t xml:space="preserve">* Perdida de Clientes.
* Afectación póliza.
* Perdida económica de la organización.
</t>
  </si>
  <si>
    <t>* Apoyo máximo de las fuerzas del estado y solicitud de entidades reconocidas y seguras para resguardo de la carga y el vehículo en el recorrido.
* Solicitud de todos los reportes y tener un listado de diferentes sitios seguros para pernotar el vehículo.</t>
  </si>
  <si>
    <t>* Protesta por parte de los transportadores a los entes gubernamentales por el mal estado de las vías y altos costos de combustibles y peajes, esto conlleva a un paro en la operación y afectación en el desarrollo de la operación.
* Exigencia de garantías o incremento en las tablas de fletes por parte del gremio transportador</t>
  </si>
  <si>
    <t>* Contar con acuerdos con los clientes para el transporte de la mercancía antes que el medio inicie actividades de protesta que conlleven a la afectación de la prestación del servicio.
* Acordar con las autoridades y los Generadores de la carga, la movilización mediante las caravanas
* Consulta constante sobre el posible cese de actividades en el sector
* Seguimiento a las acciones frente a la situación implementadas por el gobierno</t>
  </si>
  <si>
    <t xml:space="preserve">Retenes ilegales </t>
  </si>
  <si>
    <t xml:space="preserve">Accidente vial </t>
  </si>
  <si>
    <t>* Hurto de Mercancía
* Contaminación del producto transportado
* Demora en la entrega</t>
  </si>
  <si>
    <t xml:space="preserve"> * Falta de control del vehículo en ruta.
* Hurto de la Mercancía.                                     
* Retrasos en tiempos de entrega</t>
  </si>
  <si>
    <t>* Daños a la integridad física del transportador
* Destrucción o pérdida parcial o total de la mercancía transportada
* Afectación a las finanzas de la empresa</t>
  </si>
  <si>
    <t xml:space="preserve">* Afectación a la integridad física de las personas
* Afectación a la Póliza y finanzas de la organización.
* Daño o pérdida de la mercancía y el vehículo mismo.
</t>
  </si>
  <si>
    <t>* Accionar de grupos al margen de la ley en determinadas zonas del País
* Falta de información acerca de los puntos críticos afectados por las operaciones de grupos irregulares
* Falta de coordinación con organismos del Estado, sobre las áreas donde se han detectado el accionar delincuencial.</t>
  </si>
  <si>
    <t xml:space="preserve">Monitoreo permanente </t>
  </si>
  <si>
    <t xml:space="preserve">Revisiones permanentes </t>
  </si>
  <si>
    <t xml:space="preserve">Desvió de ruta del vehículo sin autorización </t>
  </si>
  <si>
    <t xml:space="preserve">* Por no acatar las recomendaciones de seguridad.
* Por una posible conspiración interna
</t>
  </si>
  <si>
    <t xml:space="preserve">Seguimiento vehicular inadecuado </t>
  </si>
  <si>
    <t>* Ejecutar el Plan estratégico de seguridad vial 
* Formato Inspección Vehicular
* Verificación de la vigencia de la revisión tecnicomecánica del vehículo.
* Capacitaciones a los conductores en seguridad víal y codigo nacional de transito.</t>
  </si>
  <si>
    <t>Fraude documental del personal</t>
  </si>
  <si>
    <t>Incumplimiento del Reglamento Interno de Trabajo</t>
  </si>
  <si>
    <t xml:space="preserve">Consumo de alcohol y sustancias psicoactivas o adicciones a otras situaciones
</t>
  </si>
  <si>
    <t>* Afectación a la integridad física de los colaboradores de la organización
* Disminución de la productividad laboral
* Se afecta la situación financiera de la organización
* Lesiones personales,  invalidez o inclusive la muerte</t>
  </si>
  <si>
    <t>* Falsificación de  documentos los cuales pueden ser sensibles dentro del sistema, y de relevancia para la organización
* No se tiene la información real del colaborador</t>
  </si>
  <si>
    <t>* Dificultad para el normal desarrollo del objeto social de la organización</t>
  </si>
  <si>
    <t>* Incumplimiento en las obligaciones y responsabilidades propias de cada funcionario de la organización
* Disminución de la productividad laboral
* Ausentismo laboral
* Conflictos interpersonales</t>
  </si>
  <si>
    <t>* Falta de Verificación de la autenticidad de los documentos suministrados.
* Deseo de los aspirantes de cumplir los requisitos exigidos para contratación</t>
  </si>
  <si>
    <t>* Falta de Sentido de Pertenencia de los colaboradores con la organización
* Poco control sobre el cumplimiento de las normas y en general del Reglamento Interno de Trabajo</t>
  </si>
  <si>
    <t xml:space="preserve">Verificación del desarrollo laboral del personal </t>
  </si>
  <si>
    <t>* Reglamento Interno de Trabajo
* Contrato Laboral</t>
  </si>
  <si>
    <t>Accidente de trabajo en las instalaciones</t>
  </si>
  <si>
    <t>* Hacer énfasis en la verificación de los documentos entregados por los nuevos colaboradores que estos sean reales y no tengan alteraciones
* Realizar confrontación de los documentos suministrados, con documentos que se tiene claro que son originales.
* Programar capacitación sobre fraude documental, con el fin de mitigar el riesgo y cumplir con las competencias necesarias para esta actividad.</t>
  </si>
  <si>
    <t xml:space="preserve">Ver instructivo contexto gestión del riesgo,
 PUNTO A </t>
  </si>
  <si>
    <t>Ver instructivo contexto gestión del riesgo,
 PUNTO A</t>
  </si>
  <si>
    <t>Cálculo automático, Ver instructivo contexto gestión del riesgo PUNTO B</t>
  </si>
  <si>
    <t>EVALUACIÓN DEL RIESGO RESIDUAL</t>
  </si>
  <si>
    <t xml:space="preserve">Uso indebido de la información confidencial </t>
  </si>
  <si>
    <t>Acceso ilegal a las instalaciones. (entrada clandestina)</t>
  </si>
  <si>
    <t>En el desarrollo de la operación y Controles mediante la revisión aleatoria que hace el asesor de Sistemas</t>
  </si>
  <si>
    <t>Falsedad de documentos de proveedores</t>
  </si>
  <si>
    <t>* Con la aplicación del procedimiento se deben establecer que estos controles se hagan a cada uno de los proveedores y se tengan las evidencias de estas actividades
* Generar los acuerdos en seguridad, así como para el cumplimiento de la circular 11 del 2011.</t>
  </si>
  <si>
    <t>Demanda</t>
  </si>
  <si>
    <t>Bajo</t>
  </si>
  <si>
    <t xml:space="preserve">
* Perdida económica de la organización
* Iniciación de procesos judiciales en contra de la organización y los socios de la misma </t>
  </si>
  <si>
    <t xml:space="preserve">
* Desconocimiento de la causa. 
* Incumplimiento en los acuerdos establecidos en los contratos. 
* Multas con aspectos relacionados con entidades del gobierno
* Falta de comunicación sobre los contratos o acuerdos realizados con empleados y terceros.
* Falta de políticas claras en los procesos de contratación.</t>
  </si>
  <si>
    <t>* Manejo inadecuado de la información confidencial.
* Acceso sin autorización, a información de carácter confidencial.</t>
  </si>
  <si>
    <t>* Divulgación de información perteneciente y de uso exclusivo de la organización, con fines ilegales.
* Filtración de información que afecte el objeto social de la organización y favorezca a los competidores.</t>
  </si>
  <si>
    <t>* Fallas en la aplicación y ejecución en del procedimiento  control de acceso a las instalaciones.
* Exceso de confianza con personal ajeno a las instalaciones, permitiendo ingresar sin autorización a conocidos o amigos de los colaboradores sin diligenciar el formato de control de visitantes.
* Porque no se tiene un control de las personas que ingresan a la organización
* Porque no hay cámaras que permitan monitorear las personas que circulan en las instalaciones.
* Descuido por parte de la persona que se encuentre en recepción.</t>
  </si>
  <si>
    <t xml:space="preserve">* Posible hurto de elementos y valores que se encuentran dentro de las instalaciones de la organización.
 * Daños contra la integridad física de personas o instalaciones.
</t>
  </si>
  <si>
    <t xml:space="preserve">* Uso irresponsable de los equipos de cómputo y de la información
* Posible presencia de Virus Informáticos
* Fallas en las medidas de protección de la información.
* Ausencia de un antivirus efectivos y de control de la red
</t>
  </si>
  <si>
    <t>* Atraso en el desarrollo de las actividades
* Pérdida de información de vital importancia para la organización y el Sistema en general.</t>
  </si>
  <si>
    <t>* Políticas del uso adecuado de los sistemas informáticos 
* Uso de Antivirus
* Implementación del uso y manejo de recursos informáticos.
* Creación de copias de respaldo de los archivos magnéticos</t>
  </si>
  <si>
    <t xml:space="preserve">Diario y semanalmente se hacen back up de la información 
Se efectuará revisiones periódicamente de los equipos de computo, con el fin de verificar que se están cumpliendo las medidas impuestas para proteger los equipos.
</t>
  </si>
  <si>
    <t xml:space="preserve">* Por no aplicar la circular 11 del 2011 LA/FT.
* Por no contar con los soportes del cumplimiento de la legislación frente al tratamiento del riesgo. 
* Se contrata un Asociado de negocio sin las debidas diligencias en las centrales de riesgo. 
* Al contratar con un lavador de dinero o que este inmerso dentro de la financiación del terrorismo, se puede dar inicio de un proceso judicial a la organización y a los socios.
</t>
  </si>
  <si>
    <t xml:space="preserve">* Afectación de la credibilidad de la organización en el medio.
* Posible lavado de activos por parte del proveedor
* No ubicación del proveedor  ante un reclamo.
</t>
  </si>
  <si>
    <t xml:space="preserve">* Falta de control en el cargue y descargue de la mercancía
* Falla en el control en ruta del vehículo 
* No se le comunica al conductor de los parqueaderos autorizados en caso de pernoctar 
</t>
  </si>
  <si>
    <t xml:space="preserve">* Dictar capacitaciones a los conductores, con el fin de prevenir riesgos en carretera.
* Exigencia de la inspección tecnicomecánica vigente a los vehículos  terceros y realizar las inspecciones vehiculares
*Tener controles mensulaes del comportamiento de los conductores en seguimiento satelital y multas de transito.
*Tener control de las jornadas de descanso del conductor.
</t>
  </si>
  <si>
    <t>* Aplicación del Acuerdo de Confidencialidad.
* Cumplimiento del programa de Capacitaciones.
*contrato laboral.</t>
  </si>
  <si>
    <t xml:space="preserve">Perdida de información física y digital </t>
  </si>
  <si>
    <t>Lavado de activos proveedores</t>
  </si>
  <si>
    <t>Falta de control y verificación de las medidas aplicadas en el procedimiento de selección y evaluación de proveedores, para prevenir el lavado de activos.</t>
  </si>
  <si>
    <t>*Perdida económica 
* Iniciación de procesos judiciales en contra de la organización 
* Afecta la imagen de la organización.</t>
  </si>
  <si>
    <t>*Hacer el estudio de seguridad según el procedimiento de selección y evaluación de proveedores.
*Reportar al oficial de cumplimiento para que realice el ROS en la pagina de la UIAF.</t>
  </si>
  <si>
    <t xml:space="preserve">* Brindar capacitaciones frente al lavado de activos.
* Aplicación a la circular 11 y efectuar acuerdos en seguridad que establezcan la prevención del LA/FT
* Hacer las verificaciones de seguridad a los asociados de negocio.
*Informe trimestral ROS a la UIAF por parte del oficial de cumplimiento. </t>
  </si>
  <si>
    <t>*Hacer los reportes trimestralmente a la UIAF 
* En el desarrollo de la operación</t>
  </si>
  <si>
    <t>LA/FT - Ingreso de nuevos socios</t>
  </si>
  <si>
    <t>Organizaciones criminales buscan a personal vulnerable, incluyendo a posibles socios que quieran invertir capital, para dar apariencia de legalidad a los recursos generados de sus actividades ilícitas</t>
  </si>
  <si>
    <t>Cuando la organización ingrese a un nuevo socio</t>
  </si>
  <si>
    <t xml:space="preserve">*Informe de BASC Antioquia sobre el estudio de seguridad del nuevo socio
*Informe trimestral ROS a la UIAF por parte del oficial de cumplimiento. </t>
  </si>
  <si>
    <t>Desactualización de las normas que se rigen mantener al día la normatividad que permite controlar y organizar los archivos de la organización</t>
  </si>
  <si>
    <t>Cambio en las normas que se rigen para poder controlar cierta información en los archivos de la organización.</t>
  </si>
  <si>
    <t>* Perdida del cliente por Incumplimientos y retrasos en el servicio previo pactados con los asociados de negocio.
* Perdida económica de la organización. 
* Afecta el desarrollo del objeto social, y por ende las finanzas de la organización.</t>
  </si>
  <si>
    <t>Durante el desarrollo de la actividad sindical que se desarrolle por parte de las agremiaciones, no se establece fecha en razón que esta actividad esta sujeta a factores externos de la Organización y el control es ejercido por el medio de Transportes, en donde se puede llegar a presentar actividad en contra de los activos como de la integridad física de los transportadores.</t>
  </si>
  <si>
    <t>* Deterioro en la imagen de la organización.
* Cierre temporal  de la organización.
* Afectación a la Póliza por posibles demandas.
* Afectación o incursión e problemas jurídicos.</t>
  </si>
  <si>
    <t xml:space="preserve">* Por no hacer las verificaciones en las paginas que estan descritas en el procedimiento de  proveedores
* Por tener documentos falsos se puede presentar un lavado de activos, ya que no se tiene el control real sobre este ilícito.                                        
</t>
  </si>
  <si>
    <t>* Aplicación del procedimiento de seguridad física y control de acceso; y realizar las  Inspecciones físicas de las instalaciones
* Subsanar y acondicionar convenientemente todas las dependencias de la organización
* Implementación del sistema de gestión en seguridad y salud en el trabajo</t>
  </si>
  <si>
    <t>* Ejecución del sistema de seguridad y salud en el trabajo, realizando además capacitaciones al personal
* Cuando sean detectadas las fallas de seguridad física, se deben corregir en el menor tiempo posible buscando minimizar un accidente de trabajo
* Asistir a as conferencias que hace referencia el Sistema de seguridad y salud en el trabajo.</t>
  </si>
  <si>
    <t>En el desarrollo de la operación y las inspecciones a las instalaciones trimestrales</t>
  </si>
  <si>
    <t>* Aplicación del programa de prevención de adicciones.
*Realizar las visitas domiciliarias a todos los colaboradores
* Mantener informados a los empleados a través de noticias y boletines, vía web la cual permita que los colaboradores tengan acceso al material para la prevención.
* Realización de exámenes médicos de ingreso y periódicos.</t>
  </si>
  <si>
    <t xml:space="preserve">
* Estrés, frustraciones, presiones en el trabajo.
* Falta de control y verificación de la capacidad de los colaboradores de la organización en su actividad cotidiana
* Omitir la realización de las pruebas periódicas de alcoholemia y drogadicción dentro de los programas de control.
* No cumplir con el programa de prevención de adicciones y no realizar las visitas domiciliarias a los colaboradores.</t>
  </si>
  <si>
    <t>El área de Recursos Humanos programa anualmente las capacitaciones que se van a dictar durante todo el año, de acuerdo con los resultados de las evaluaciones de desempeño y las necesidades de cada cargo.</t>
  </si>
  <si>
    <t xml:space="preserve">Gerente </t>
  </si>
  <si>
    <t>Seguimiento continuo en la ejecución de los procedimientos y procesos establecidos en la organización</t>
  </si>
  <si>
    <t>* Para el monitoreo de las fechas de vencimiento de los documentos legales, se tiene estipulado identificar las fechas criticas de cada requisito legal a cumplir y controlar  con avisos de vencimiento en el calendario a través de sistemas informáticos y registros manuales, con la participación activa de las áreas de control de la organización.
* El área de Recursos Humanos programa anualmente las capacitaciones que se van a dictar durante todo el año, de acuerdo a las necesidades de cada cargo.
* Se debe interactuar de manera directa con las diferentes agremiaciones que cobijan la actividad que desarrolla la organización, pues las mismas se constituye en fuentes directas para la generación de las información que regula la actividad.</t>
  </si>
  <si>
    <t>* Mediante los comunicados por parte del ministerio de transporte, ministerio de trabajo y la superintendencia de puertos y transporte tener el soporte necesario para efectuar la actualización de la normatividad si se requiere dentro de la organización.
* Aplicación de la matriz de requisitos legales de la organización, se debe  tener actualizada para desarrollar el objeto social de la organización.
* Actualizar la matriz de requisitos legales y verificar las nuevas leyes, decretos, resoluciones, etc. 
* Comunicar a todo el personal de un nuevo requisito legal.</t>
  </si>
  <si>
    <t xml:space="preserve">Apropiación de anticipos </t>
  </si>
  <si>
    <t xml:space="preserve">Perdidas ocasionadas por decisiones  estratégicas inadecuadas, errores en el diseño de planes, programas, estructura, integración del modelo de operación con el direccionamiento estratégico, asignación de recursos, estilo de dirección, además de ineficiencia en la adaptación a los cambios constantes del entorno empresarial, entre otros.   
Errores, omisiones e inexactitudes en la Verificación de los requisitos legales, en la definición de políticas, no difundir políticas de la organización, no renovar documentos. </t>
  </si>
  <si>
    <t>* Este riesgo se mitiga mediante el control de los documentos que se encuentran en el sistema y la custodia de los documentos físicos pertenecientes al sistema de gestión.
* Tener un control oportuno sobre los colaboradores que están facultados para el manejo de los registros, así como de la actualización de las versiones de los documentos en donde se logra verificar si la destrucción de dichos  documentos es autorizada dentro del sistema por parte de la Líder de control y auditoria</t>
  </si>
  <si>
    <t>* Efectuar la aplicación de: Procedimiento Comercial
*Verificación en las bases de datos abiertas, dejando la evidencia de esta actividad.</t>
  </si>
  <si>
    <t xml:space="preserve">* Con la aplicación los  procedimientos se deben establecer que estos controles se hagan a cada uno de los asociados de negocio y se tengan las evidencias de estas actividades
*  Efectuar acuerdos de seguridad, así como establecer que mercancía es la que se transporta.
</t>
  </si>
  <si>
    <t>* Aplicar el manual SIPLAFT y darle cumplimiento a la circular 11 del 2011 a cada uno de los asociados de negocio.
*Solicitar los estados financieros o la declaración de renta a los generadores de carga.
* Cumplimiento en las debidas diligencias a todos los Asociados de Negocio y colaboradores de la organización 
* Cuando detecte esta situación  comunicarle al oficial de cumplimiento para que el proceda a hacer el ROS en la plataforma de la UIAF.
* Ejecutar el  PGC-01 Procedimiento Comercial</t>
  </si>
  <si>
    <t xml:space="preserve">* Ejecutar el Procedimiento Comercial
</t>
  </si>
  <si>
    <t>* Perdida económica de la organización 
* Afecta las finanzas de la organización</t>
  </si>
  <si>
    <t>* Controles de faltantes y sobrantes.
* Seguimiento vehicular vía telefónica  por parte de Carga Control y Jefe de seguridad.
* Designar al conductor como encargado de la seguridad en los cargues, transporte y descargue de la mercancía. 
* Cobro al conductor implicado en el cargue de los faltantes.
* Antes que el conductor se dirija a cargar el vehículo la Jefe de seguridad debe informarle sobre los puntos y horarios donde NO debe pernoctar en el trayecto.</t>
  </si>
  <si>
    <t>* Aplicación del procedimiento  de seguridad
* Procedimiento  de despachos.
* Apoyo común con las autoridades competentes. 
* Sitios de pernoctación de acuerdo a las condiciones de seguridad del área, esta actividad se determina sobre la actividad, la cual puede variar dependiendo de la situación del accionar delincuencial.
* Comunicación constante con el conductor.</t>
  </si>
  <si>
    <t xml:space="preserve">* Mantener la verificación en la base de datos confirmando veracidad de los documentos y multas que pueda tener el conductor.
* Realizar las inspecciones vehiculares, antes del cargue del vehículo. </t>
  </si>
  <si>
    <t xml:space="preserve">* Verificación de datos personales del conductor
* Exigir referencias de empresas reconocidas en el medio.
* Verificar el tenedor del vehículo y exigir referencias y descripciones del vehículo y el conductor.
* Ejecutar el procedimiento de despachos, Procedimiento de  seguridad
</t>
  </si>
  <si>
    <t>* Recomendaciones por parte del jefe de seguridad.
* Hacer el seguimiento al vehículo a través del satelital y hacer llamadas a los conductores frecuentemente.</t>
  </si>
  <si>
    <t>* Omitir la aplicación del formato Inspección física de las instalaciones
*Fallas en la adecuación de los sitios de trabajo
* Falta de cuidado del personal en los desplazamientos y ejecución de actividades propias de sus funciones.
* Condición insegura del lugar de trabajo. 
* Acción insegura por parte del empleado al realizar de forma incorrecta una de sus actividades.</t>
  </si>
  <si>
    <t>* Aplicación del  procedimiento selección y administración de personal y los formatos pertenecientes a éstos
* La responsable de gestión humana es la encargada de realizar la verificación de la autenticidad de los documentos a través de llamadas, coordinación de visitas domiciliarias y consultas en Internet.</t>
  </si>
  <si>
    <t>* Efectuar la aplicación del procedimiento Procedimiento de proveedores. 
*  Verificación en las paginas de consulta, dejando la evidencia de esta actividad.   
* Efectuar acuerdos en seguridad.
* Visitar el proveedor y verificar que coincida con la dirección de la camara de comercio.</t>
  </si>
  <si>
    <t>PLAN DE ACCION</t>
  </si>
  <si>
    <t>Se tienen acciones que han mantenido el riesgo controlado</t>
  </si>
  <si>
    <t>Se tienen buenos controles y han funcionado efectivamente en la Cooperativa.</t>
  </si>
  <si>
    <t>Se tienen buenos controles y han funcionado efectivamente en la empresa.</t>
  </si>
  <si>
    <t>Se tiene controlado el riesgo</t>
  </si>
  <si>
    <t>Se tiene mitigado el riesgo, con los controles establecidos.</t>
  </si>
  <si>
    <t>No se ha materializado el riesgo, los controles implementados han funcionado.</t>
  </si>
  <si>
    <t>No se ha materializado el riesgo.
De igual manera aunque nuestras acciones para este riesgo sean efectivos no podemos impedir que este riesgo no se materialice, pero con los controles si se puede mitigar el riesgo.</t>
  </si>
  <si>
    <t>No se ha materializado el riesgo. De igual manera en ocasiones se puedn  presentar factores ajenos al conductor (imprudencia de otro conductor, falla mecanica de otro vehiculo, fallas geografica entre otras), por esta razon calificamos el riesgo alto para la organización, se debe llavar exaustivo control en esta operación.</t>
  </si>
  <si>
    <t>El riesgo no se ha materializado, se tienen buenos controles para mitigar el riesgo pero aunque acciones para este riesgo sean efectivos no tenemos el control total, no podemos intervenir en todos los factores que se presentan dentro del saqueo.</t>
  </si>
  <si>
    <t>El riesgo no se ha materializado</t>
  </si>
  <si>
    <t>Se tienen controles adecuados y han sido efectivos</t>
  </si>
  <si>
    <t>Extorsión / Chantaje</t>
  </si>
  <si>
    <t>* Financiero
* El normal desarrollo de la actividad propia del objeto social de la organización
* Daño a la integridad
* Actuar bajo amenazas</t>
  </si>
  <si>
    <t>* Por la exposición a terceros y/o extraños de la actividad comercial y financiera de la organización.
* Falta de discreción y reserva en el manejo de la actividad financiera propia de la organización.</t>
  </si>
  <si>
    <t>* Procedimiento control de acceso físico
* Verificación sobre los antecedentes de los Asociados de Negocios.
* Actualización de datos y antecedentes de los colaboradores que prestan servicio a la organización.</t>
  </si>
  <si>
    <t>* Realizar verificaciones de antecedentes de los Asociados de Negocios.
* Actualizar los datos y antecedentes de los colaboradores de la organización.
* Aplicación estricta del procedimiento Control de acceso físico.
* Capacitación sobre las seguridad  divulgación de la información de la organización</t>
  </si>
  <si>
    <t>En el desarrollo de la operación</t>
  </si>
  <si>
    <t>No se ha materializado el riesgo, pero tenemos la medición en nivel MEDIO, por que es algo que no podemos controlar y que en cualquier momento se puede presentar.</t>
  </si>
  <si>
    <t>Ineficacia en el cierre de las acciones de mejora</t>
  </si>
  <si>
    <t>•No cumplimiento de objetivos
•Incumplimiento administrativo</t>
  </si>
  <si>
    <t>No evidenciar la gestión de las acciones de mejora</t>
  </si>
  <si>
    <t>•Realizar adecuado análisis de las causas 
•Auditorias internas
•Seguimiento mensual a través de correos electrónicos y memorandos internos</t>
  </si>
  <si>
    <t>Cerrar las acciones correctivas, preventivas y de mejora en el menor tiempo posible, con el apoyo de los responsables de cada proceso.</t>
  </si>
  <si>
    <t>Se tiene controlado</t>
  </si>
  <si>
    <t>CONTROL DE REVISION Y ACTUALIZACION</t>
  </si>
  <si>
    <t>FECHA ULTIMA ACTUALIZACION</t>
  </si>
  <si>
    <t>PROCESO</t>
  </si>
  <si>
    <t>DESCRIPCION DEL CAMBIO</t>
  </si>
  <si>
    <t>QUIEN REALIZA EL CAMBIO</t>
  </si>
  <si>
    <r>
      <t xml:space="preserve">ANTES: </t>
    </r>
    <r>
      <rPr>
        <sz val="11"/>
        <color indexed="8"/>
        <rFont val="Calibri"/>
        <family val="2"/>
      </rPr>
      <t>Realizar monitoreo constante de control trafico, verificar el tiempo de contacto desde la ultima llamada.</t>
    </r>
    <r>
      <rPr>
        <b/>
        <sz val="11"/>
        <color indexed="8"/>
        <rFont val="Calibri"/>
        <family val="2"/>
      </rPr>
      <t xml:space="preserve">
DURANTE: </t>
    </r>
    <r>
      <rPr>
        <sz val="11"/>
        <color indexed="8"/>
        <rFont val="Calibri"/>
        <family val="2"/>
      </rPr>
      <t>Activar protocolo de seguridad, validando caracteristicas del vehiculo, tipo de mercancia, sitio ultimo contacto, validación de GPS, cuanto tiempo lleva en el mismo punto ó sitio donde reporta el condutor el volcamiento. LLamar a concesión, policita de transito, poliza.
Verificar el estado de salud del conductor, el estado de la mercancia.
Tomar evidencias fotografias, croquis, en lo posible, según la ciudad enviar un representante de la empresa.</t>
    </r>
    <r>
      <rPr>
        <b/>
        <sz val="11"/>
        <color indexed="8"/>
        <rFont val="Calibri"/>
        <family val="2"/>
      </rPr>
      <t xml:space="preserve">
DESPUES: </t>
    </r>
    <r>
      <rPr>
        <sz val="11"/>
        <color indexed="8"/>
        <rFont val="Calibri"/>
        <family val="2"/>
      </rPr>
      <t>Investigación del volcamiento, lesión aprendida y acciones pertinentes para mejorar.</t>
    </r>
  </si>
  <si>
    <r>
      <t xml:space="preserve">ANTES: </t>
    </r>
    <r>
      <rPr>
        <sz val="11"/>
        <color indexed="8"/>
        <rFont val="Calibri"/>
        <family val="2"/>
      </rPr>
      <t>Realizar monitoreo constante de control trafico, verificar el tiempo de contacto desde la ultima llamada.</t>
    </r>
    <r>
      <rPr>
        <b/>
        <sz val="11"/>
        <color indexed="8"/>
        <rFont val="Calibri"/>
        <family val="2"/>
      </rPr>
      <t xml:space="preserve">
DURANTE: </t>
    </r>
    <r>
      <rPr>
        <sz val="11"/>
        <color indexed="8"/>
        <rFont val="Calibri"/>
        <family val="2"/>
      </rPr>
      <t xml:space="preserve">Activar protocolo de seguridad, validando caracteristicas del vehiculo, tipo de mercancia, sitio ultimo contacto ó sitio donde reporta el condutor el hurto (si se tuvo contacto con el), si va con acompañante, causa del accidente, evidencia fotografia, reportar a la concesion, transito, poliza, verificar estado de salud del conductor, si hubo derrame de mercancia, obstrucción de la via, si hay heridos o muertos para comunicar a las familiar, validar si se requiere trasbordo de mercancia.
Verificar si necesita acompañamiento de abogado de poliza.
</t>
    </r>
    <r>
      <rPr>
        <b/>
        <sz val="11"/>
        <color indexed="8"/>
        <rFont val="Calibri"/>
        <family val="2"/>
      </rPr>
      <t xml:space="preserve">DESPUES: </t>
    </r>
    <r>
      <rPr>
        <sz val="11"/>
        <color indexed="8"/>
        <rFont val="Calibri"/>
        <family val="2"/>
      </rPr>
      <t>Recolectar toda la documentación para investigación de accidente y reclamación ante la poliza. Realizar las acciones pertinentes para retroalimentar.</t>
    </r>
  </si>
  <si>
    <r>
      <rPr>
        <b/>
        <sz val="10"/>
        <rFont val="Arial"/>
        <family val="2"/>
      </rPr>
      <t>ANTES:</t>
    </r>
    <r>
      <rPr>
        <sz val="10"/>
        <rFont val="Arial"/>
        <family val="2"/>
      </rPr>
      <t xml:space="preserve"> Se  Programa revisión de los protocolos de seguridad aplicando las midadas  rigurosas y de pronta respuesta.
</t>
    </r>
    <r>
      <rPr>
        <b/>
        <sz val="10"/>
        <rFont val="Arial"/>
        <family val="2"/>
      </rPr>
      <t>DURANTE:</t>
    </r>
    <r>
      <rPr>
        <sz val="10"/>
        <rFont val="Arial"/>
        <family val="2"/>
      </rPr>
      <t xml:space="preserve"> Programar capacitación a todo el personal en protocolos de seguridad.
</t>
    </r>
    <r>
      <rPr>
        <b/>
        <sz val="10"/>
        <rFont val="Arial"/>
        <family val="2"/>
      </rPr>
      <t xml:space="preserve">DESPUES : </t>
    </r>
    <r>
      <rPr>
        <sz val="10"/>
        <rFont val="Arial"/>
        <family val="2"/>
      </rPr>
      <t xml:space="preserve">se  realiza capacitacion  todo el personal </t>
    </r>
  </si>
  <si>
    <r>
      <t>ANTES:</t>
    </r>
    <r>
      <rPr>
        <sz val="11"/>
        <color indexed="8"/>
        <rFont val="Calibri"/>
        <family val="2"/>
      </rPr>
      <t>revisión y verificación de  con la encargada del procesos.</t>
    </r>
    <r>
      <rPr>
        <b/>
        <sz val="11"/>
        <color indexed="8"/>
        <rFont val="Calibri"/>
        <family val="2"/>
      </rPr>
      <t xml:space="preserve">
DURANTE:   </t>
    </r>
    <r>
      <rPr>
        <sz val="11"/>
        <color indexed="8"/>
        <rFont val="Calibri"/>
        <family val="2"/>
      </rPr>
      <t>En el momento que se identifica que le vehiculo cambio de ruta se  Investiga   los  sucedido , toma de decision con conductor implicado.</t>
    </r>
    <r>
      <rPr>
        <b/>
        <sz val="11"/>
        <color indexed="8"/>
        <rFont val="Calibri"/>
        <family val="2"/>
      </rPr>
      <t xml:space="preserve">
DESPUES:  </t>
    </r>
    <r>
      <rPr>
        <sz val="11"/>
        <color indexed="8"/>
        <rFont val="Calibri"/>
        <family val="2"/>
      </rPr>
      <t xml:space="preserve">se realiza retroalimentacion con los condcutores  de la importancia de notificar antes de cambiar de ruta </t>
    </r>
  </si>
  <si>
    <r>
      <rPr>
        <b/>
        <sz val="11"/>
        <color indexed="8"/>
        <rFont val="Calibri"/>
        <family val="2"/>
      </rPr>
      <t xml:space="preserve">ANTES: </t>
    </r>
    <r>
      <rPr>
        <sz val="11"/>
        <color theme="1"/>
        <rFont val="Calibri"/>
        <family val="2"/>
        <scheme val="minor"/>
      </rPr>
      <t xml:space="preserve">Se revisa como está manejando el ingreso al personal y se realizan  modificaciones por temas de covid19 
</t>
    </r>
    <r>
      <rPr>
        <b/>
        <sz val="11"/>
        <color indexed="8"/>
        <rFont val="Calibri"/>
        <family val="2"/>
      </rPr>
      <t xml:space="preserve">DURANTE: </t>
    </r>
    <r>
      <rPr>
        <sz val="11"/>
        <color theme="1"/>
        <rFont val="Calibri"/>
        <family val="2"/>
        <scheme val="minor"/>
      </rPr>
      <t xml:space="preserve"> se capacita al personal  de las medidas que e tomaron para ingreso del personal.
</t>
    </r>
    <r>
      <rPr>
        <b/>
        <sz val="11"/>
        <color indexed="8"/>
        <rFont val="Calibri"/>
        <family val="2"/>
      </rPr>
      <t xml:space="preserve">DESPUES: </t>
    </r>
    <r>
      <rPr>
        <sz val="11"/>
        <color theme="1"/>
        <rFont val="Calibri"/>
        <family val="2"/>
        <scheme val="minor"/>
      </rPr>
      <t xml:space="preserve">Se realiza simulacro que le persona si  entendió la capacitación </t>
    </r>
  </si>
  <si>
    <t xml:space="preserve">Error, omisión e inexactitud en decisiones estratégicas </t>
  </si>
  <si>
    <t>Reprocesos
 Perdidas Económicas</t>
  </si>
  <si>
    <r>
      <rPr>
        <b/>
        <sz val="10"/>
        <rFont val="Arial"/>
        <family val="2"/>
      </rPr>
      <t xml:space="preserve">ANTES: </t>
    </r>
    <r>
      <rPr>
        <sz val="10"/>
        <rFont val="Arial"/>
        <family val="2"/>
      </rPr>
      <t xml:space="preserve">Se toman decisiones analizando todos los ámbitos que puedan afectar la organización.
</t>
    </r>
    <r>
      <rPr>
        <b/>
        <sz val="10"/>
        <rFont val="Arial"/>
        <family val="2"/>
      </rPr>
      <t xml:space="preserve">DURANTE: </t>
    </r>
    <r>
      <rPr>
        <sz val="10"/>
        <rFont val="Arial"/>
        <family val="2"/>
      </rPr>
      <t xml:space="preserve">En la situación de error e inexactitudes, se analizará con el área jurídica la magnitud de la situación presentada y se tomarán acciones para corregir el impacto de la decisión tomada.
</t>
    </r>
    <r>
      <rPr>
        <b/>
        <sz val="10"/>
        <rFont val="Arial"/>
        <family val="2"/>
      </rPr>
      <t xml:space="preserve">DESPUES: </t>
    </r>
    <r>
      <rPr>
        <sz val="10"/>
        <rFont val="Arial"/>
        <family val="2"/>
      </rPr>
      <t>Socializar la situación y documentar la lesión aprendida para futuras decisiones.</t>
    </r>
  </si>
  <si>
    <r>
      <rPr>
        <b/>
        <sz val="10"/>
        <rFont val="Arial"/>
        <family val="2"/>
      </rPr>
      <t xml:space="preserve">ANTES: </t>
    </r>
    <r>
      <rPr>
        <sz val="10"/>
        <rFont val="Arial"/>
        <family val="2"/>
      </rPr>
      <t xml:space="preserve"> Se realiza las verificaciones pertinentes para nuevos socios.
</t>
    </r>
    <r>
      <rPr>
        <b/>
        <sz val="10"/>
        <rFont val="Arial"/>
        <family val="2"/>
      </rPr>
      <t xml:space="preserve">DURANTE: </t>
    </r>
    <r>
      <rPr>
        <sz val="10"/>
        <rFont val="Arial"/>
        <family val="2"/>
      </rPr>
      <t xml:space="preserve">Se valida que el socio presenta antecedentes, se procede a comunicar al área jurídica gerencia.
Se verifica que afectación presenta para la organización.
</t>
    </r>
    <r>
      <rPr>
        <b/>
        <sz val="10"/>
        <rFont val="Arial"/>
        <family val="2"/>
      </rPr>
      <t>DESPUES</t>
    </r>
    <r>
      <rPr>
        <sz val="10"/>
        <rFont val="Arial"/>
        <family val="2"/>
      </rPr>
      <t>: Se realiza proceso jurídico para desvinculación de nuevo socio.</t>
    </r>
  </si>
  <si>
    <t>* Se cuenta con un proveedor que nos brinda asesoría jurídica en temas de contratación, transporte y acuerdos comerciales.
* Se actualiza la matriz de requisitos legales con la normatividad vigente que rige a las empresas de transporte.</t>
  </si>
  <si>
    <t xml:space="preserve">
* Hacer visitas al asociado de negocio y verificar los acuerdos o modificaciones comerciales que se hacen y enviar los contratos o acuerdos al asesor jurídico para que los verifique y apruebe. 
* Actualizar la matriz de requisitos legales y verificar las nuevas leyes, decretos, resoluciones, etc.  
* Seguimiento a los acuerdos y contratos que se firman por las partes </t>
  </si>
  <si>
    <t xml:space="preserve">* Restricción de la  información
* Cuando se requiere modificar un documento el sistema solicita un código, con el fin de controlar un cambio en la información.                                                                            </t>
  </si>
  <si>
    <t>* Política de seguridad informática, contraseñas, manejo adecuado de los equipos de computo.
* Control perceptivo por parte de los líderes de los procesos frente al riesgo del fraude documental</t>
  </si>
  <si>
    <t xml:space="preserve">Verificación de las acciones </t>
  </si>
  <si>
    <t>Se tienen controles con lo cual se busca la veracidad del asociado de negocio, sin embargo evaluamos el riesgo en nivel medio porque hay información y datos de las empresas a la cual no tenemos acceso y poder deducir si la empresa tienen interventores con intenciones de lavado de activos u otras acciones delictivas.</t>
  </si>
  <si>
    <r>
      <rPr>
        <b/>
        <sz val="10"/>
        <rFont val="Arial"/>
        <family val="2"/>
      </rPr>
      <t>ANTES:</t>
    </r>
    <r>
      <rPr>
        <sz val="10"/>
        <rFont val="Arial"/>
        <family val="2"/>
      </rPr>
      <t xml:space="preserve"> Realizar de manera correcta el control documental para evitar la falsedad de documento 
</t>
    </r>
    <r>
      <rPr>
        <b/>
        <sz val="10"/>
        <rFont val="Arial"/>
        <family val="2"/>
      </rPr>
      <t>DURANTE:</t>
    </r>
    <r>
      <rPr>
        <sz val="10"/>
        <rFont val="Arial"/>
        <family val="2"/>
      </rPr>
      <t xml:space="preserve"> Si es un documento magnético, solicitar soporte tenido.
</t>
    </r>
    <r>
      <rPr>
        <b/>
        <sz val="10"/>
        <rFont val="Arial"/>
        <family val="2"/>
      </rPr>
      <t>DESPUES:</t>
    </r>
    <r>
      <rPr>
        <sz val="10"/>
        <rFont val="Arial"/>
        <family val="2"/>
      </rPr>
      <t xml:space="preserve"> Realizar análisis  para prevenir que se presente falsedad en la documentación.</t>
    </r>
  </si>
  <si>
    <t>No se ha materializado el riesgo, se le da estricto cumplimiento  al Soplarte , procedimientos otros requisitos legales, sin embargo evaluamos el riesgo en nivel Medio porque hay información y datos de las empresas a la cual no tenemos acceso y poder deducir si la empresa tienen interventores con intenciones de lavado de activos u otras acciones delictivas, y estamos expuestos todo el tiempo.</t>
  </si>
  <si>
    <t xml:space="preserve">* Deterioro de la imagen ante el cliente 
* Perdida económica
*Perdida de la mercancía 
*Perdida de la confianza entre empresa y conductor </t>
  </si>
  <si>
    <t>* Designación como encargado de seguridad al conductor en los cargues y los descargues.
* Aplicación del Procedimiento de despachos.
* El Director de operaciones se encarga de llevar el control de faltantes y averías para hacer la respectiva diligencia.</t>
  </si>
  <si>
    <t>No se ha materializado el riesgo, sin embargo hay eventos que no se pueden controlar desde la empresa como lo es el ingreso de los conductores a los cargues y descargues, las acciones mal intencionadas del conductor o descuidos en el momento del desplazamiento. Es por esta razón que el riesgo lo tenemos evaluado en medio para realizarle un seguimiento continuo.</t>
  </si>
  <si>
    <t xml:space="preserve">* Se verifica el vehículo, conductor y propietario en el Rick International.
* Se verifican las referencias personales y laborales del conductor </t>
  </si>
  <si>
    <t>* El auxiliar de operaciones debe responder por el dinero si no recupera el anticipo.
* Se reporta al conductor en el Rick por apropiación de anticipo.</t>
  </si>
  <si>
    <t>* Protocolos de seguridad.
* Análisis de riesgo en rutas
* Solicitud de la localización del vehículo por personas encargadas de la seguridad o las fuerzas del estado</t>
  </si>
  <si>
    <t>* Falta de capacitación al personal de la empresa en condiciones legales del cargue.
* Falta de monitoreo durante el cargue.
* Fallas en la inspección del vehículo.
* No verificar el carro en los lugares que pernota o falta de información de esta por parte del conductor.
* La mercancía cargada posee otros contenidos desconocidos por la empresa.
* No se hizo un estudio de seguridad al Generador de carga.
*Verificación en el momento de la contratación al conductor.</t>
  </si>
  <si>
    <t>* Ejecutar el Procedimiento de despachos, y  Procedimiento  seguridad.
* Protocolos de seguridad.
* Análisis de riesgo en rutas.
* Cumplimiento a la Circular Ni 011 SIPLAFT
* Dar aplicación a las capacitaciones en reporte de Operaciones Sospechosas (ROS)
* Verificar el estado de los sellos o precintos de seguridad en cada pernoctada.</t>
  </si>
  <si>
    <t>* Seguir con el control vehicular y hacer énfasis en el cumplimiento de las recomendaciones en seguridad.
* Verificar el estado de los satelitales en los vehículos.</t>
  </si>
  <si>
    <t>*  Seguimiento vehicular por parte del Jefe de seguridad cada dos horas o una hora, todo depende del riesgo de la mercancía, controlando puntos de pernocta y vigilando las zonas restringidas.
* Solicitud de usuario y clave del satelital a vehículos terceros.</t>
  </si>
  <si>
    <t xml:space="preserve">* Seguimiento permanente a vehículos propios y al tercero contratado  
* Verificaciones aleatorias por la Líder de Control y Auditoria que se este haciendo el seguimiento vehicular correctamente.  
</t>
  </si>
  <si>
    <t>* Análisis de rutas con la ubicación de los sitios de alto riesgo por presencia de grupos insurgentes.
* Restricción del Horario de tránsito nocturno para los vehículos que transiten por zonas afectadas por alteración del orden público
* Coordinación permanente con las fuerzas del Estado, organizando caravanas acompañadas en tránsito por sitios de orden público</t>
  </si>
  <si>
    <t>* Aplicación estricta del  Seguimiento Vehicular
* Verificar a través del satelital que el conductor va por el trayecto indicado.
* Dar estricta aplicación a las restricciones de tránsito nocturno en aquellas áreas donde se tenga información operen grupos irregulares.
*Tener encuentra los horarios de transito  para las rutas identificadas como zonas criticas(zonas rojas) restringiendo la circulación de los vehículos hasta las 6 p.m.</t>
  </si>
  <si>
    <r>
      <rPr>
        <b/>
        <sz val="10"/>
        <rFont val="Arial"/>
        <family val="2"/>
      </rPr>
      <t xml:space="preserve">ANTES:  </t>
    </r>
    <r>
      <rPr>
        <sz val="10"/>
        <rFont val="Arial"/>
        <family val="2"/>
      </rPr>
      <t xml:space="preserve">Revisión  de la documentación y procedimiento que cuenta la empresa.
</t>
    </r>
    <r>
      <rPr>
        <b/>
        <sz val="10"/>
        <rFont val="Arial"/>
        <family val="2"/>
      </rPr>
      <t>DURANTE</t>
    </r>
    <r>
      <rPr>
        <sz val="10"/>
        <rFont val="Arial"/>
        <family val="2"/>
      </rPr>
      <t xml:space="preserve">:  Realizar capacitación a las personas encargadas tanto en el procedimiento como en la forma de validación.
</t>
    </r>
    <r>
      <rPr>
        <b/>
        <sz val="10"/>
        <rFont val="Arial"/>
        <family val="2"/>
      </rPr>
      <t>DESPUES :</t>
    </r>
    <r>
      <rPr>
        <sz val="10"/>
        <rFont val="Arial"/>
        <family val="2"/>
      </rPr>
      <t xml:space="preserve">Realizar auditoria internas para  si mitigar que se pueda presentar un fraude </t>
    </r>
  </si>
  <si>
    <t>* Verificación de las actividades de los colaboradores mediante el auditorias internas
* Notificar al dpto. de Gestión Humana situaciones anómalas que se presenten con el fin de iniciar proceso disciplinario si este amerita.
* Ajustes del contrato laboral por parte de el Gerente en referencia a las mejoras de las actividades laborales.</t>
  </si>
  <si>
    <r>
      <rPr>
        <b/>
        <sz val="10"/>
        <rFont val="Arial"/>
        <family val="2"/>
      </rPr>
      <t>ANTES:</t>
    </r>
    <r>
      <rPr>
        <sz val="10"/>
        <rFont val="Arial"/>
        <family val="2"/>
      </rPr>
      <t xml:space="preserve"> Programa capacitación con todo el persona para la divulgación del regalamiento interno 
</t>
    </r>
    <r>
      <rPr>
        <b/>
        <sz val="10"/>
        <rFont val="Arial"/>
        <family val="2"/>
      </rPr>
      <t>DURANTE:</t>
    </r>
    <r>
      <rPr>
        <sz val="10"/>
        <rFont val="Arial"/>
        <family val="2"/>
      </rPr>
      <t xml:space="preserve"> Sensibiliza a todo el personal en la importancia de las funciones que cada uno desempeña para la empresa.
</t>
    </r>
    <r>
      <rPr>
        <b/>
        <sz val="10"/>
        <rFont val="Arial"/>
        <family val="2"/>
      </rPr>
      <t>DESPUES :</t>
    </r>
    <r>
      <rPr>
        <sz val="10"/>
        <rFont val="Arial"/>
        <family val="2"/>
      </rPr>
      <t xml:space="preserve"> Verifica por medio de la evaluación de desempeño la eficacia de las acciones realizadas</t>
    </r>
  </si>
  <si>
    <t>* Realización de pruebas de alcohol y drogas.
* Aplicación del procedimiento de selección y administración del personal.
*Capacitaciones de Prevención consumo sustancias psicoactivas y alcoholismo
* Desarrollo de visitas domiciliarias periódicas al personal.
* Ejecución del programa de prevención de alcohol y drogas</t>
  </si>
  <si>
    <r>
      <rPr>
        <b/>
        <sz val="10"/>
        <rFont val="Arial"/>
        <family val="2"/>
      </rPr>
      <t>ANTES:</t>
    </r>
    <r>
      <rPr>
        <sz val="10"/>
        <rFont val="Arial"/>
        <family val="2"/>
      </rPr>
      <t xml:space="preserve"> Programa capacitación en Programa de prevención de alcohol y drogas.
</t>
    </r>
    <r>
      <rPr>
        <b/>
        <sz val="10"/>
        <rFont val="Arial"/>
        <family val="2"/>
      </rPr>
      <t>DURANTE:</t>
    </r>
    <r>
      <rPr>
        <sz val="10"/>
        <rFont val="Arial"/>
        <family val="2"/>
      </rPr>
      <t xml:space="preserve">  Analizar si se deben realizar las  pruebas de alcohol y drogas con mas priodicidad.
</t>
    </r>
    <r>
      <rPr>
        <b/>
        <sz val="10"/>
        <rFont val="Arial"/>
        <family val="2"/>
      </rPr>
      <t xml:space="preserve">DESPUES </t>
    </r>
    <r>
      <rPr>
        <sz val="10"/>
        <rFont val="Arial"/>
        <family val="2"/>
      </rPr>
      <t>:  Se realiza r prueba  alateoria al personal.</t>
    </r>
  </si>
  <si>
    <t xml:space="preserve">* Continuar con la aplicación de las capacitaciones al personal de la organización.
* Buscar reducir el impacto efectuando controles por parte del asesor de sistemas a la información sensible. 
*Concientizar a la organización para proteger los intereses de la empresa.
</t>
  </si>
  <si>
    <t xml:space="preserve">* Verificar el control, se hace frente a las copias de seguridad que la organización desarrolla
* Tener un antivirus actualizado, con el fin de detectar cualquier virus informático
* Capacitaciones al personal, sobre Seguridad informática
</t>
  </si>
  <si>
    <r>
      <rPr>
        <b/>
        <sz val="11"/>
        <color indexed="8"/>
        <rFont val="Calibri"/>
        <family val="2"/>
      </rPr>
      <t xml:space="preserve">ANTES:   </t>
    </r>
    <r>
      <rPr>
        <sz val="11"/>
        <color theme="1"/>
        <rFont val="Calibri"/>
        <family val="2"/>
        <scheme val="minor"/>
      </rPr>
      <t xml:space="preserve"> Realiza análisis  de como se esta resguardando la información y la periodicidad de las copias de seguridad.
</t>
    </r>
    <r>
      <rPr>
        <b/>
        <sz val="11"/>
        <color indexed="8"/>
        <rFont val="Calibri"/>
        <family val="2"/>
      </rPr>
      <t xml:space="preserve">DURANTE: </t>
    </r>
    <r>
      <rPr>
        <sz val="11"/>
        <color theme="1"/>
        <rFont val="Calibri"/>
        <family val="2"/>
        <scheme val="minor"/>
      </rPr>
      <t xml:space="preserve"> se programa reunión con el personal encardo.
</t>
    </r>
    <r>
      <rPr>
        <b/>
        <sz val="11"/>
        <color indexed="8"/>
        <rFont val="Calibri"/>
        <family val="2"/>
      </rPr>
      <t xml:space="preserve">DESPUES : </t>
    </r>
    <r>
      <rPr>
        <sz val="11"/>
        <color theme="1"/>
        <rFont val="Calibri"/>
        <family val="2"/>
        <scheme val="minor"/>
      </rPr>
      <t xml:space="preserve"> seguimiento   permanente mente con la información para saber si se esta guardando correctamente.</t>
    </r>
  </si>
  <si>
    <t>* Aplicación del procedimiento de seguridad física y control de acceso.
* Estricta exigencia de un documento de identidad para los particulares al momento de hacer su ingreso a las instalaciones.</t>
  </si>
  <si>
    <t xml:space="preserve">* Ejecución y cumplimiento estricto del procedimiento de seguridad física y control de acceso.
* Se lleva control del acceso de los empleados a través de un registro de control de visitantes, la recepcionista solicita un documento con foto para el ingreso
* Se cuenta con un CCTV que monitorea el ingreso de todo el personal.
</t>
  </si>
  <si>
    <r>
      <rPr>
        <b/>
        <sz val="10"/>
        <rFont val="Arial"/>
        <family val="2"/>
      </rPr>
      <t>ANTES:</t>
    </r>
    <r>
      <rPr>
        <sz val="10"/>
        <rFont val="Arial"/>
        <family val="2"/>
      </rPr>
      <t xml:space="preserve"> Revisión y verificación de documentación según procedimiento. 
</t>
    </r>
    <r>
      <rPr>
        <b/>
        <sz val="10"/>
        <rFont val="Arial"/>
        <family val="2"/>
      </rPr>
      <t>DURANTE:</t>
    </r>
    <r>
      <rPr>
        <sz val="10"/>
        <rFont val="Arial"/>
        <family val="2"/>
      </rPr>
      <t xml:space="preserve">   Verificar por medio de auditorias como se esta desarrollan el procedimiento y validar varios proveedores.                              </t>
    </r>
    <r>
      <rPr>
        <b/>
        <sz val="10"/>
        <rFont val="Arial"/>
        <family val="2"/>
      </rPr>
      <t>DESPUES:</t>
    </r>
    <r>
      <rPr>
        <sz val="10"/>
        <rFont val="Arial"/>
        <family val="2"/>
      </rPr>
      <t xml:space="preserve"> Se retroalimenta a las personas del proceso del suceso ocurrido para tener en cuenta en procedimiento realizado.</t>
    </r>
  </si>
  <si>
    <t>No se ha materializado el riesgo, se le da estricto cumplimiento  al Soplarte , procedimientos otros requisitos legales, sin embargo evaluamos el riesgo en nivel Alto porque hay información y datos de las empresas a la cual no tenemos acceso y poder deducir si la empresa tienen interventores con intenciones de lavado de activos u otras acciones delictivas, y estamos expuestos todo el tiempo.</t>
  </si>
  <si>
    <r>
      <rPr>
        <b/>
        <sz val="10"/>
        <rFont val="Arial"/>
        <family val="2"/>
      </rPr>
      <t>ANTES:</t>
    </r>
    <r>
      <rPr>
        <sz val="10"/>
        <rFont val="Arial"/>
        <family val="2"/>
      </rPr>
      <t xml:space="preserve">  se realiza revisión de los documentos y procesos  que se tienen en la empresa.
</t>
    </r>
    <r>
      <rPr>
        <b/>
        <sz val="10"/>
        <rFont val="Arial"/>
        <family val="2"/>
      </rPr>
      <t>DURANTE:</t>
    </r>
    <r>
      <rPr>
        <sz val="10"/>
        <rFont val="Arial"/>
        <family val="2"/>
      </rPr>
      <t xml:space="preserve"> Realiza capacitación a las personas encargadas tanto en el procedimiento como en la forma de validación, también capacitar en SIPLAFT                                   </t>
    </r>
    <r>
      <rPr>
        <b/>
        <sz val="10"/>
        <rFont val="Arial"/>
        <family val="2"/>
      </rPr>
      <t>DESPUES:</t>
    </r>
    <r>
      <rPr>
        <sz val="10"/>
        <rFont val="Arial"/>
        <family val="2"/>
      </rPr>
      <t xml:space="preserve"> Verificar por medio de auditorias  si se cumpla con lo establecido         </t>
    </r>
  </si>
  <si>
    <r>
      <rPr>
        <b/>
        <sz val="10"/>
        <rFont val="Arial"/>
        <family val="2"/>
      </rPr>
      <t>ANTES: :</t>
    </r>
    <r>
      <rPr>
        <sz val="10"/>
        <rFont val="Arial"/>
        <family val="2"/>
      </rPr>
      <t xml:space="preserve"> Programa revisión de la documentación y procedimiento.
</t>
    </r>
    <r>
      <rPr>
        <b/>
        <sz val="10"/>
        <rFont val="Arial"/>
        <family val="2"/>
      </rPr>
      <t>DURANTE:</t>
    </r>
    <r>
      <rPr>
        <sz val="10"/>
        <rFont val="Arial"/>
        <family val="2"/>
      </rPr>
      <t xml:space="preserve"> revisa procedimento de clientes, analizando como se realiza las verificaciones de los documentos de las empresas.
</t>
    </r>
    <r>
      <rPr>
        <b/>
        <sz val="10"/>
        <rFont val="Arial"/>
        <family val="2"/>
      </rPr>
      <t>DESPUES:</t>
    </r>
    <r>
      <rPr>
        <sz val="10"/>
        <rFont val="Arial"/>
        <family val="2"/>
      </rPr>
      <t xml:space="preserve">   Verifica por medio de auditorias como se esta desarrollando el procedimiento.</t>
    </r>
  </si>
  <si>
    <r>
      <t xml:space="preserve">ANTES: </t>
    </r>
    <r>
      <rPr>
        <sz val="10"/>
        <rFont val="Arial"/>
        <family val="2"/>
      </rPr>
      <t xml:space="preserve">Programa capacitación con todo el personal de los riesgos que esta expuestos </t>
    </r>
    <r>
      <rPr>
        <b/>
        <sz val="10"/>
        <rFont val="Arial"/>
        <family val="2"/>
      </rPr>
      <t xml:space="preserve">
DURANTE: </t>
    </r>
    <r>
      <rPr>
        <sz val="10"/>
        <rFont val="Arial"/>
        <family val="2"/>
      </rPr>
      <t>se realiza  por medio de evaluación y simulacro que se tiene conciencia de la información.</t>
    </r>
    <r>
      <rPr>
        <b/>
        <sz val="10"/>
        <rFont val="Arial"/>
        <family val="2"/>
      </rPr>
      <t xml:space="preserve">
DESPUES : </t>
    </r>
    <r>
      <rPr>
        <sz val="10"/>
        <rFont val="Arial"/>
        <family val="2"/>
      </rPr>
      <t>Seguimiento al personal para mitigar  los accidente.</t>
    </r>
  </si>
  <si>
    <r>
      <t xml:space="preserve">ANTES: </t>
    </r>
    <r>
      <rPr>
        <sz val="10"/>
        <rFont val="Arial"/>
        <family val="2"/>
      </rPr>
      <t xml:space="preserve">Verificación constante de requisitos en las paginas gubernamentales.
</t>
    </r>
    <r>
      <rPr>
        <b/>
        <sz val="10"/>
        <rFont val="Arial"/>
        <family val="2"/>
      </rPr>
      <t xml:space="preserve">DURANTE: </t>
    </r>
    <r>
      <rPr>
        <sz val="10"/>
        <rFont val="Arial"/>
        <family val="2"/>
      </rPr>
      <t xml:space="preserve">Asesoría inmediata con la abogado de la compañía ante el incumplimiento para darle solución y no genere sanciones.
</t>
    </r>
    <r>
      <rPr>
        <b/>
        <sz val="10"/>
        <rFont val="Arial"/>
        <family val="2"/>
      </rPr>
      <t xml:space="preserve">DESPUES: </t>
    </r>
    <r>
      <rPr>
        <sz val="10"/>
        <rFont val="Arial"/>
        <family val="2"/>
      </rPr>
      <t>Revisión de los tiempos establecidos de las actualización de los requisitos legales y responsables.</t>
    </r>
  </si>
  <si>
    <t xml:space="preserve">* Aplicación de procedimiento control de documentos y registros
* Control de los documentos del Sistema de gestión.
</t>
  </si>
  <si>
    <t xml:space="preserve">coordinadora  Sistemas de Gestion </t>
  </si>
  <si>
    <t xml:space="preserve">coordinadora  Sistemas de Gestion - lideres cada procesos </t>
  </si>
  <si>
    <t xml:space="preserve">Director Comercial </t>
  </si>
  <si>
    <t xml:space="preserve">Director comercial </t>
  </si>
  <si>
    <t xml:space="preserve">    Director comercial - Analista Operativo </t>
  </si>
  <si>
    <t xml:space="preserve">MATRIZ DE RIESGOS </t>
  </si>
  <si>
    <r>
      <rPr>
        <b/>
        <sz val="11"/>
        <color indexed="8"/>
        <rFont val="Calibri"/>
        <family val="2"/>
      </rPr>
      <t>1. ANTES :</t>
    </r>
    <r>
      <rPr>
        <sz val="11"/>
        <color theme="1"/>
        <rFont val="Calibri"/>
        <family val="2"/>
        <scheme val="minor"/>
      </rPr>
      <t xml:space="preserve">Programar revisión de procedimiento y documentacion de los clientes para si evitar implemento.
</t>
    </r>
    <r>
      <rPr>
        <b/>
        <sz val="11"/>
        <color indexed="8"/>
        <rFont val="Calibri"/>
        <family val="2"/>
      </rPr>
      <t xml:space="preserve">2. DURANTE : </t>
    </r>
    <r>
      <rPr>
        <sz val="11"/>
        <color theme="1"/>
        <rFont val="Calibri"/>
        <family val="2"/>
        <scheme val="minor"/>
      </rPr>
      <t xml:space="preserve">Revisar y analizar como se esta desarrollando el procedimiento de vinculación de clientes y realizar las modificaciones pertinentes para mejorar el proceso.
</t>
    </r>
    <r>
      <rPr>
        <b/>
        <sz val="11"/>
        <color indexed="8"/>
        <rFont val="Calibri"/>
        <family val="2"/>
      </rPr>
      <t xml:space="preserve">3. DESPUES </t>
    </r>
    <r>
      <rPr>
        <sz val="11"/>
        <color theme="1"/>
        <rFont val="Calibri"/>
        <family val="2"/>
        <scheme val="minor"/>
      </rPr>
      <t xml:space="preserve">Implementar seguimiento a clientes en cuanto a cumplimientos contractuales para que no se vuelva a presentar.
</t>
    </r>
  </si>
  <si>
    <t xml:space="preserve"> MATRIZ DE RIESGO </t>
  </si>
  <si>
    <t>MATRIZ DE RIESGOS</t>
  </si>
  <si>
    <t xml:space="preserve">ESTRATEGICA </t>
  </si>
  <si>
    <t xml:space="preserve"> GESTION COMERCIAL </t>
  </si>
  <si>
    <t xml:space="preserve">  TALENTO HUMANO</t>
  </si>
  <si>
    <t xml:space="preserve">GESTION MANTENIMIENTO  </t>
  </si>
  <si>
    <t>Director  Operativo</t>
  </si>
  <si>
    <t xml:space="preserve"> CONSOLIDADO </t>
  </si>
  <si>
    <t xml:space="preserve">ALTO </t>
  </si>
  <si>
    <t xml:space="preserve">BAJO </t>
  </si>
  <si>
    <t xml:space="preserve">CRITICO </t>
  </si>
  <si>
    <t xml:space="preserve">Destrucción de documentos vulnerables sin aprobación </t>
  </si>
  <si>
    <r>
      <t xml:space="preserve">ANTES: </t>
    </r>
    <r>
      <rPr>
        <sz val="10"/>
        <color indexed="8"/>
        <rFont val="Arial"/>
        <family val="2"/>
      </rPr>
      <t>Realizar de manera correcta el control documental.</t>
    </r>
    <r>
      <rPr>
        <b/>
        <sz val="10"/>
        <color indexed="8"/>
        <rFont val="Arial"/>
        <family val="2"/>
      </rPr>
      <t xml:space="preserve">
DURANTE: </t>
    </r>
    <r>
      <rPr>
        <sz val="10"/>
        <color indexed="8"/>
        <rFont val="Arial"/>
        <family val="2"/>
      </rPr>
      <t xml:space="preserve">Si es un documento magnético, solicitar soporte tenido para buscarlo en los elementos eliminados del pc o buscar en la ultima copia de seguridad.
</t>
    </r>
    <r>
      <rPr>
        <b/>
        <sz val="10"/>
        <color indexed="8"/>
        <rFont val="Arial"/>
        <family val="2"/>
      </rPr>
      <t xml:space="preserve">DESPUES: </t>
    </r>
    <r>
      <rPr>
        <sz val="10"/>
        <color indexed="8"/>
        <rFont val="Arial"/>
        <family val="2"/>
      </rPr>
      <t>Realizar análisis de causas y acciones que no se presente estas eventualidades</t>
    </r>
  </si>
  <si>
    <r>
      <t xml:space="preserve">ANTES: </t>
    </r>
    <r>
      <rPr>
        <sz val="10"/>
        <color indexed="8"/>
        <rFont val="Arial"/>
        <family val="2"/>
      </rPr>
      <t>Realizar de manera correcta el control documental.</t>
    </r>
    <r>
      <rPr>
        <b/>
        <sz val="10"/>
        <color indexed="8"/>
        <rFont val="Arial"/>
        <family val="2"/>
      </rPr>
      <t xml:space="preserve">
DURANTE: </t>
    </r>
    <r>
      <rPr>
        <sz val="10"/>
        <color indexed="8"/>
        <rFont val="Arial"/>
        <family val="2"/>
      </rPr>
      <t>Cuando se detecte un fraude en la documentación sensible, se debe identificar cual documentación fue la afectada, que incidencia tiene en la compañía, reportar inmediatamente al área jurídica para procesos disciplinarios y procesos legales.</t>
    </r>
    <r>
      <rPr>
        <b/>
        <sz val="10"/>
        <color indexed="8"/>
        <rFont val="Arial"/>
        <family val="2"/>
      </rPr>
      <t xml:space="preserve">
DESPUES: </t>
    </r>
    <r>
      <rPr>
        <sz val="10"/>
        <color indexed="8"/>
        <rFont val="Arial"/>
        <family val="2"/>
      </rPr>
      <t>Socializar el evento sucedido y comunicar las implicaciones que tiene para la compañía.</t>
    </r>
  </si>
  <si>
    <r>
      <rPr>
        <b/>
        <sz val="10"/>
        <color indexed="8"/>
        <rFont val="Arial"/>
        <family val="2"/>
      </rPr>
      <t xml:space="preserve">ANTES: </t>
    </r>
    <r>
      <rPr>
        <sz val="10"/>
        <color indexed="8"/>
        <rFont val="Arial"/>
        <family val="2"/>
      </rPr>
      <t xml:space="preserve">Realizar de manera correcta el control de la  acciones de mejora 
</t>
    </r>
    <r>
      <rPr>
        <b/>
        <sz val="10"/>
        <color indexed="8"/>
        <rFont val="Arial"/>
        <family val="2"/>
      </rPr>
      <t>DURANTE:</t>
    </r>
    <r>
      <rPr>
        <sz val="10"/>
        <color indexed="8"/>
        <rFont val="Arial"/>
        <family val="2"/>
      </rPr>
      <t xml:space="preserve"> capacitación  al personal de como se debe cerrar un acción de mejora  
</t>
    </r>
    <r>
      <rPr>
        <b/>
        <sz val="10"/>
        <color indexed="8"/>
        <rFont val="Arial"/>
        <family val="2"/>
      </rPr>
      <t xml:space="preserve">DESPUES: </t>
    </r>
    <r>
      <rPr>
        <sz val="10"/>
        <color indexed="8"/>
        <rFont val="Arial"/>
        <family val="2"/>
      </rPr>
      <t xml:space="preserve">Seguimiento al personal  de como esta cerrado  las mejoras </t>
    </r>
  </si>
  <si>
    <r>
      <t xml:space="preserve">ANTES: </t>
    </r>
    <r>
      <rPr>
        <sz val="10"/>
        <rFont val="Arial"/>
        <family val="2"/>
      </rPr>
      <t xml:space="preserve">Se lleva adecuadamente los procedimientos.
</t>
    </r>
    <r>
      <rPr>
        <b/>
        <sz val="10"/>
        <rFont val="Arial"/>
        <family val="2"/>
      </rPr>
      <t>DURANTE</t>
    </r>
    <r>
      <rPr>
        <sz val="10"/>
        <rFont val="Arial"/>
        <family val="2"/>
      </rPr>
      <t xml:space="preserve">: Se analiza con el área jurídica y gerencia la demanda generada a la empresa, se recopila la información pertinente para la defensa de la organización.
</t>
    </r>
    <r>
      <rPr>
        <b/>
        <sz val="10"/>
        <rFont val="Arial"/>
        <family val="2"/>
      </rPr>
      <t xml:space="preserve">DESPUES: </t>
    </r>
    <r>
      <rPr>
        <sz val="10"/>
        <rFont val="Arial"/>
        <family val="2"/>
      </rPr>
      <t>Se comunica la lesión aprendida y se organiza los procesos pertinentes para que no vuelva a suceder</t>
    </r>
  </si>
  <si>
    <r>
      <t xml:space="preserve">ANTES: </t>
    </r>
    <r>
      <rPr>
        <sz val="10"/>
        <color indexed="8"/>
        <rFont val="Arial"/>
        <family val="2"/>
      </rPr>
      <t>Se realiza seguimiento satelital constantemente, en los puntos críticos.</t>
    </r>
    <r>
      <rPr>
        <b/>
        <sz val="10"/>
        <color indexed="8"/>
        <rFont val="Arial"/>
        <family val="2"/>
      </rPr>
      <t xml:space="preserve">
DURANTE: E</t>
    </r>
    <r>
      <rPr>
        <sz val="10"/>
        <color indexed="8"/>
        <rFont val="Arial"/>
        <family val="2"/>
      </rPr>
      <t>n el momento de identificar faltante o avería, el conductor informa al área de operaciones la cantidad, con cliente, remesa, cantidad faltante, para verificar con el cliente si es procedente atribuírselo al conductor, de igual manera se verifica el satelital la cantidad de paradas del conductor y las zonas.</t>
    </r>
    <r>
      <rPr>
        <b/>
        <sz val="10"/>
        <color indexed="8"/>
        <rFont val="Arial"/>
        <family val="2"/>
      </rPr>
      <t xml:space="preserve">
DESPUES: </t>
    </r>
    <r>
      <rPr>
        <sz val="10"/>
        <color indexed="8"/>
        <rFont val="Arial"/>
        <family val="2"/>
      </rPr>
      <t>Verificar las cantidad del faltante, analizar datos de periodicidad que se genera con el producto o cliente, tomar medidas pertinentes.</t>
    </r>
    <r>
      <rPr>
        <b/>
        <sz val="10"/>
        <color indexed="8"/>
        <rFont val="Arial"/>
        <family val="2"/>
      </rPr>
      <t xml:space="preserve">
</t>
    </r>
  </si>
  <si>
    <t>EVALUACIÓN DEL RIESGO INICIAL</t>
  </si>
  <si>
    <t xml:space="preserve">EVALUACION DEL RIESGO RESIDUAL </t>
  </si>
  <si>
    <t>TOTAL DE RIESGOS IDENTIFICADOS</t>
  </si>
  <si>
    <t>TOTAL DE RIESGOS CONTROLADOS</t>
  </si>
  <si>
    <t>Fecha en la que se define el tratamiento del riesgo</t>
  </si>
  <si>
    <r>
      <t xml:space="preserve">ANTES: </t>
    </r>
    <r>
      <rPr>
        <sz val="11"/>
        <color indexed="8"/>
        <rFont val="Calibri"/>
        <family val="2"/>
      </rPr>
      <t>Realizar monitoreo  satelital constante llamada.</t>
    </r>
    <r>
      <rPr>
        <b/>
        <sz val="11"/>
        <color indexed="8"/>
        <rFont val="Calibri"/>
        <family val="2"/>
      </rPr>
      <t xml:space="preserve">
DURANTE: </t>
    </r>
    <r>
      <rPr>
        <sz val="11"/>
        <color indexed="8"/>
        <rFont val="Calibri"/>
        <family val="2"/>
      </rPr>
      <t>Activar protocolo de seguridad, validando caracteristicas del vehiculo, tipo de mercancia, sitio ultimo contacto ó sitio donde reporta el condutor el hurto (si se tuvo contacto con el).
Reportar inmediamente a la policia y la dijinpara iniciar la busqueda. 
El conductor se debe desplazar a la inspección de policia a colocar la denuncia del suceso presentado.
Nos debe entregar copia de la denuncia.
Si se presentó el hurto en parqueadero, realizar inspección con policia y dijin.</t>
    </r>
    <r>
      <rPr>
        <b/>
        <sz val="11"/>
        <color indexed="8"/>
        <rFont val="Calibri"/>
        <family val="2"/>
      </rPr>
      <t xml:space="preserve">
DESPUES: </t>
    </r>
    <r>
      <rPr>
        <sz val="11"/>
        <color indexed="8"/>
        <rFont val="Calibri"/>
        <family val="2"/>
      </rPr>
      <t>Ajuntar documentación, compartir lesión aprendida y modificacioones a procedimientos pertinentes.</t>
    </r>
  </si>
  <si>
    <t>* Aplicación estricta de los procedimientos operativos, se les hace un llamado de atención  a los señores transportistas que omitan las condiciones de seguridad que se dan frente a la necesidad del control vehicular.
* Exigencia al conductor de seguir la ruta que el  analista de operaciones  le asigne, se verifica a través del satelital y telefónicamente, con el fin de verificar el cumplimiento de la ruta y reducir el posible riesgo de un cambio de ruta. 
* Establecer sitios que ofrecen seguridad las condiciones mínimas para la pernoctación de los transportadores en carretera.
* Seguir con los controles del protocolo de seguridad y planes de contingencia.
*  Actualizar permanentemente los teléfonos de las concesiones y policía de carretera.</t>
  </si>
  <si>
    <r>
      <t xml:space="preserve">ANTES: </t>
    </r>
    <r>
      <rPr>
        <sz val="11"/>
        <color indexed="8"/>
        <rFont val="Calibri"/>
        <family val="2"/>
      </rPr>
      <t xml:space="preserve">Revisión y verificación de documentación según procedimiento. </t>
    </r>
    <r>
      <rPr>
        <b/>
        <sz val="11"/>
        <color indexed="8"/>
        <rFont val="Calibri"/>
        <family val="2"/>
      </rPr>
      <t xml:space="preserve">
DURANTE: </t>
    </r>
    <r>
      <rPr>
        <sz val="11"/>
        <color indexed="8"/>
        <rFont val="Calibri"/>
        <family val="2"/>
      </rPr>
      <t xml:space="preserve">En el momento que se identifica la falsedad de documentos en la hoja de vida de vehiculo, propietario o conductor, automaticamente es rechazado y betado ante la compañia. identifique </t>
    </r>
    <r>
      <rPr>
        <b/>
        <sz val="11"/>
        <color indexed="8"/>
        <rFont val="Calibri"/>
        <family val="2"/>
      </rPr>
      <t xml:space="preserve">
DESPUES: </t>
    </r>
    <r>
      <rPr>
        <sz val="11"/>
        <color indexed="8"/>
        <rFont val="Calibri"/>
        <family val="2"/>
      </rPr>
      <t>Se retroaliementa a las personas del proceso del suceso ocurrido para tener en cuenta en procedimiento realizado.</t>
    </r>
  </si>
  <si>
    <r>
      <rPr>
        <sz val="11"/>
        <color indexed="8"/>
        <rFont val="Calibri"/>
        <family val="2"/>
      </rPr>
      <t>, verificar el tiempo de permanencia del vehiculo en un mismo sitio.</t>
    </r>
    <r>
      <rPr>
        <b/>
        <sz val="11"/>
        <color indexed="8"/>
        <rFont val="Calibri"/>
        <family val="2"/>
      </rPr>
      <t xml:space="preserve">
DURANTE: </t>
    </r>
    <r>
      <rPr>
        <sz val="11"/>
        <color indexed="8"/>
        <rFont val="Calibri"/>
        <family val="2"/>
      </rPr>
      <t>Activar protocolo de seguridad, validando caracteristicas del vehiculo, tipo de mercancia. el conductor se comunica reportando la novedad de saqueo (parte de la mercancia).
El conductor se debe desplazar a la inspección de policia a colocar la denuncia del suceso presentado.
Nos debe entregar copia de la denuncia.
Si se presentó el saqueo en parqueadero, realizar inspección con policia y dijin.</t>
    </r>
    <r>
      <rPr>
        <b/>
        <sz val="11"/>
        <color indexed="8"/>
        <rFont val="Calibri"/>
        <family val="2"/>
      </rPr>
      <t xml:space="preserve">
DESPUES: </t>
    </r>
    <r>
      <rPr>
        <sz val="11"/>
        <color indexed="8"/>
        <rFont val="Calibri"/>
        <family val="2"/>
      </rPr>
      <t>Ajuntar documentación, compartir lesión aprendida y modificacioones a procedimientos pertinentes.</t>
    </r>
  </si>
  <si>
    <t>El riesgo de contaminación no se ha materializado en la Organización, se lleva buenos controles con el Siplaft y cumplimiento de la normatividad vigente, sin embargo consideramos el riesgo medio , ya que estamos expuestos todo el tiempo a agentes  mal intencionados que aun haciendo el seguimiento exhaustivo logran perjudicar la organzación.</t>
  </si>
  <si>
    <r>
      <t xml:space="preserve">ANTES: </t>
    </r>
    <r>
      <rPr>
        <sz val="11"/>
        <color indexed="8"/>
        <rFont val="Calibri"/>
        <family val="2"/>
      </rPr>
      <t xml:space="preserve"> realizar seguimiento  de los   satelital </t>
    </r>
    <r>
      <rPr>
        <b/>
        <sz val="11"/>
        <color indexed="8"/>
        <rFont val="Calibri"/>
        <family val="2"/>
      </rPr>
      <t xml:space="preserve">
DURANTE: </t>
    </r>
    <r>
      <rPr>
        <sz val="11"/>
        <color indexed="8"/>
        <rFont val="Calibri"/>
        <family val="2"/>
      </rPr>
      <t>En caso de existir serias sospechas de contaminación en el contenedor, el analista operativa  debe de avisar a: el Gerente General de la Empresa, la Policía Antinarcóticos y el BASC; con el fin de solicitar una inspección técnica y minuciosa del vehiculo.
En caso de salir positivo se debe realizar todo el proceso juridico con las instancias pertinentes (mirar protocolo de seguridad).</t>
    </r>
    <r>
      <rPr>
        <b/>
        <sz val="11"/>
        <color indexed="8"/>
        <rFont val="Calibri"/>
        <family val="2"/>
      </rPr>
      <t xml:space="preserve">
DESPUES: </t>
    </r>
    <r>
      <rPr>
        <sz val="11"/>
        <color indexed="8"/>
        <rFont val="Calibri"/>
        <family val="2"/>
      </rPr>
      <t>Realizar</t>
    </r>
    <r>
      <rPr>
        <b/>
        <sz val="11"/>
        <color indexed="8"/>
        <rFont val="Calibri"/>
        <family val="2"/>
      </rPr>
      <t xml:space="preserve"> </t>
    </r>
    <r>
      <rPr>
        <sz val="11"/>
        <color indexed="8"/>
        <rFont val="Calibri"/>
        <family val="2"/>
      </rPr>
      <t>Investigación,</t>
    </r>
    <r>
      <rPr>
        <b/>
        <sz val="11"/>
        <color indexed="8"/>
        <rFont val="Calibri"/>
        <family val="2"/>
      </rPr>
      <t xml:space="preserve"> </t>
    </r>
    <r>
      <rPr>
        <sz val="11"/>
        <color indexed="8"/>
        <rFont val="Calibri"/>
        <family val="2"/>
      </rPr>
      <t>Implementar acciones pertinentes, socializar lección aprendida y ajustes para continuar mitigando la materialización del riesgo.</t>
    </r>
  </si>
  <si>
    <r>
      <t xml:space="preserve">ANTES: </t>
    </r>
    <r>
      <rPr>
        <sz val="11"/>
        <color indexed="8"/>
        <rFont val="Calibri"/>
        <family val="2"/>
      </rPr>
      <t>Se realiza seguimiento vehicular, según los establecido en el plan de ruta y los tiempos .</t>
    </r>
    <r>
      <rPr>
        <b/>
        <sz val="11"/>
        <color indexed="8"/>
        <rFont val="Calibri"/>
        <family val="2"/>
      </rPr>
      <t xml:space="preserve">
DURANTE: </t>
    </r>
    <r>
      <rPr>
        <sz val="11"/>
        <color indexed="8"/>
        <rFont val="Calibri"/>
        <family val="2"/>
      </rPr>
      <t>Activar protocolo de seguridad, verificando que los viajes en curso no presenten ninguna novedad, según el atraso que se evidencia en la plataforma.</t>
    </r>
    <r>
      <rPr>
        <b/>
        <sz val="11"/>
        <color indexed="8"/>
        <rFont val="Calibri"/>
        <family val="2"/>
      </rPr>
      <t xml:space="preserve">
DESPUES:</t>
    </r>
    <r>
      <rPr>
        <sz val="11"/>
        <color indexed="8"/>
        <rFont val="Calibri"/>
        <family val="2"/>
      </rPr>
      <t>Retroalimentar y enfocar en la importancia de cumplir con el desarrollo del procedimiento.</t>
    </r>
  </si>
  <si>
    <r>
      <t xml:space="preserve">ANTES:   </t>
    </r>
    <r>
      <rPr>
        <sz val="10"/>
        <color indexed="8"/>
        <rFont val="Arial"/>
        <family val="2"/>
      </rPr>
      <t xml:space="preserve"> se realiza Retroalimentar a los colaboradores del procedimiento </t>
    </r>
    <r>
      <rPr>
        <b/>
        <sz val="10"/>
        <color indexed="8"/>
        <rFont val="Arial"/>
        <family val="2"/>
      </rPr>
      <t xml:space="preserve">
DURANTE: </t>
    </r>
    <r>
      <rPr>
        <sz val="10"/>
        <color indexed="8"/>
        <rFont val="Arial"/>
        <family val="2"/>
      </rPr>
      <t xml:space="preserve"> Verificar que los viajes  que no se realizarom  para que devulva la plata personal  de la empresa reforzando en la importancia de la recuperación del anticipo </t>
    </r>
  </si>
  <si>
    <r>
      <rPr>
        <b/>
        <sz val="10"/>
        <rFont val="Arial"/>
        <family val="2"/>
      </rPr>
      <t xml:space="preserve">ANTES:  </t>
    </r>
    <r>
      <rPr>
        <sz val="10"/>
        <rFont val="Arial"/>
        <family val="2"/>
      </rPr>
      <t xml:space="preserve"> se programa capacitación con el personal 
</t>
    </r>
    <r>
      <rPr>
        <b/>
        <sz val="10"/>
        <rFont val="Arial"/>
        <family val="2"/>
      </rPr>
      <t xml:space="preserve">DURANTE: </t>
    </r>
    <r>
      <rPr>
        <sz val="10"/>
        <rFont val="Arial"/>
        <family val="2"/>
      </rPr>
      <t xml:space="preserve">restricciones pertinentes para que esto no se presente.
</t>
    </r>
    <r>
      <rPr>
        <b/>
        <sz val="10"/>
        <rFont val="Arial"/>
        <family val="2"/>
      </rPr>
      <t>DESPUES :</t>
    </r>
    <r>
      <rPr>
        <sz val="10"/>
        <rFont val="Arial"/>
        <family val="2"/>
      </rPr>
      <t xml:space="preserve"> se realiza seguimiento  por medio de auditoria internas para evitar   que saquen información.</t>
    </r>
  </si>
  <si>
    <t xml:space="preserve">Se tienen controles con lo cual se busca la veracidad del asociado de negocio,  </t>
  </si>
  <si>
    <t>No se ha materializado el riesgo. Aunque se vienen presentado  varios  paros  e</t>
  </si>
  <si>
    <r>
      <t>ANTES:   s</t>
    </r>
    <r>
      <rPr>
        <sz val="11"/>
        <color indexed="8"/>
        <rFont val="Calibri"/>
        <family val="2"/>
      </rPr>
      <t>e lleva control por satelital</t>
    </r>
    <r>
      <rPr>
        <b/>
        <sz val="11"/>
        <color indexed="8"/>
        <rFont val="Calibri"/>
        <family val="2"/>
      </rPr>
      <t xml:space="preserve"> </t>
    </r>
    <r>
      <rPr>
        <sz val="11"/>
        <color indexed="8"/>
        <rFont val="Calibri"/>
        <family val="2"/>
      </rPr>
      <t xml:space="preserve"> de los diferentes vehiculos yy comunicación constantes con la policia y entes nacionales sobre estado d elas vias.</t>
    </r>
    <r>
      <rPr>
        <b/>
        <sz val="11"/>
        <color indexed="8"/>
        <rFont val="Calibri"/>
        <family val="2"/>
      </rPr>
      <t xml:space="preserve">
DURANTE: </t>
    </r>
    <r>
      <rPr>
        <sz val="11"/>
        <color indexed="8"/>
        <rFont val="Calibri"/>
        <family val="2"/>
      </rPr>
      <t>En el momento de presentarse paro de transporte, se le comunica a los conductores las rutas por las cuales no puede transitar. Si se encuentra en una zona de manifestación se debe quedar estacionado, en un lugar seguro. Mantener la calma y proteger siempre su vida.</t>
    </r>
    <r>
      <rPr>
        <b/>
        <sz val="11"/>
        <color indexed="8"/>
        <rFont val="Calibri"/>
        <family val="2"/>
      </rPr>
      <t xml:space="preserve">
DESPUES: </t>
    </r>
    <r>
      <rPr>
        <sz val="11"/>
        <color indexed="8"/>
        <rFont val="Calibri"/>
        <family val="2"/>
      </rPr>
      <t>Continuar muy atento a las indicaciones del area de seguridad para poder tansitar.</t>
    </r>
  </si>
  <si>
    <t>* Dar Cumplimiento del  procedimiento  y el formato Inspección vehicular
* Establecer sitios que ofrecen seguridad las condiciones mínimas para la pernoctación de los transportadores en carretera.
* Dictar capacitaciones al personal sobre el contenido de la Circular Ni 011 frente al Riesgo de Lavado de Activos y Financiación del Terrorismo.
* Concientización al personal sobre las contaminaciones con sustancias ilícitas.
* Capacitar al personal en la forma correcta de realizar la inspección de los vehículos.
* Sensibilizar a los conductores terceros y que entiendan la importancia de los riesgos que existen en las vías.</t>
  </si>
  <si>
    <t xml:space="preserve">Seguimiento   a la normatividad
controles en los normatva  </t>
  </si>
  <si>
    <t>Falta de control y verificación de las medidas aplicadas en el procedimiento de selección y administración del personal  para prevenir el ingreso de socios que estén vinculados con lavado de activos.</t>
  </si>
  <si>
    <t>Se tienen acciones que han mantenido.</t>
  </si>
  <si>
    <t>Incumplimiento a los requisitos legales de los conductores y vehiculos</t>
  </si>
  <si>
    <t>No se diligencia el Formato F 54 Requisitos de Vinculacion</t>
  </si>
  <si>
    <t>Sanciones economicas y administrativas para el proceso y sus partes</t>
  </si>
  <si>
    <t xml:space="preserve">Formato F54 Requisitos de vinculacion </t>
  </si>
  <si>
    <t>Continuar con los controles actuales asegurando que  el F54 Requisitos de vinculacion esten debidamente diligenciados y evidenciado.</t>
  </si>
  <si>
    <t>Administradora gral</t>
  </si>
  <si>
    <t xml:space="preserve">cada que ingrese un nuevo conductor </t>
  </si>
  <si>
    <t>Se realiza validaciones frecuete mente  de los requisitos  legeales  y cntratuales de acuerdo a la normatividad suministrada por el ministerio.</t>
  </si>
  <si>
    <t>Perdida de información digital</t>
  </si>
  <si>
    <t xml:space="preserve">fuga de información </t>
  </si>
  <si>
    <t>hurto de la información</t>
  </si>
  <si>
    <t>* Perdida de información sensible y de archivos de la organización. 
* Daño o destrucción sobre archivos físicos o magnéticos los cuales forman parte del Sistema de gestión.</t>
  </si>
  <si>
    <t>x</t>
  </si>
  <si>
    <t xml:space="preserve"> GESTION MOVILIDAD  TERRESTRE</t>
  </si>
  <si>
    <t xml:space="preserve">Procedimiento documentado.
Capacitación del personal 
proveedores fidelizados
cumplimiento de requisitos de seguridad para la operación. 
</t>
  </si>
  <si>
    <t xml:space="preserve">Se tienen y se cumplen  los controles establecidos </t>
  </si>
  <si>
    <t>Manipulación de material documentado  no acorde con la realidad del proceso o del negocio</t>
  </si>
  <si>
    <t xml:space="preserve">no hay una programacion periodoca para la revicion del material documentado perteneciente al sistema de gestión de calidad </t>
  </si>
  <si>
    <t xml:space="preserve">*Incumplimiento a requisitos de la ISO 9001 
* No conformidad al SGC
*Reprocesos 
*Sobre costos en la operación. 
</t>
  </si>
  <si>
    <t xml:space="preserve">*Revision periodica de la información documentada del SGI.
*Comites SGI
*Auditoria interna y externa 
*Capacitación y actualización en los requisitos normativos aplicables  </t>
  </si>
  <si>
    <t>SGC</t>
  </si>
  <si>
    <t xml:space="preserve">Definir en el procedimiento la periodicidad para realizar la revision del material documentado del SGC
</t>
  </si>
  <si>
    <t xml:space="preserve">Coordinadora calidad </t>
  </si>
  <si>
    <t>ANTES: Realizar de manera correcta el control documental.
DURANTE: Si es un documento magnético, solicitar soporte tenido para buscarlo en los elementos eliminados del pc o buscar en la ultima copia de seguridad.
DESPUES: Realizar análisis de causas y acciones que no se presente estas eventualidades</t>
  </si>
  <si>
    <t>* Declaración de los conflictos de interés. 
* Medición de satisfacción del personal
* Garantizar la independiente de la toma de decisión cuando es identificado un conflicto de interés. 
* Divulgación política de transparencia (Código de ética)</t>
  </si>
  <si>
    <t>* Código de Ética y conducta
* Sensibilización</t>
  </si>
  <si>
    <t xml:space="preserve">* Favoritismo ante un asociado del negocio. 
* Alteración en la prestación del servicio de manera inequitativa. 
* Beneficio irregular de un particular. 
</t>
  </si>
  <si>
    <t>* Personal con relaciones familiares o personales con asociados del negocio
* Insatisfacción del personal. 
* Desconocimiento del personal</t>
  </si>
  <si>
    <t xml:space="preserve">Corrupción por conflictos de interés 
</t>
  </si>
  <si>
    <t>* Aplicación de procedimiento de asociado del negocio y vinculación de terceros
* Pruebas de confiabilidad al personal que ingresa. 
* Sanción al código de ética. 
* Divulgación política de transparencia (Código de ética)</t>
  </si>
  <si>
    <t xml:space="preserve">* Sensibilización. 
* Código de Ética y conducta
</t>
  </si>
  <si>
    <t>* Vinculación de proveedores o contratistas que no son idóneos por lo que no cumplen los requisitos. 
* Afectación en el presupuesto por sobre costo. 
* Omisión de los controles que puedan afectar a la operación.</t>
  </si>
  <si>
    <t xml:space="preserve">* Por ofrecer y/o prometer cualquier tipo de beneficio a los asociados del negocio para preferencia de cargue u omitir un procedimiento de control 
* Por un funcionario o empleado de la compañía que recibe beneficios de un proveedor o contratista con el fin de mantener una negociación. 
* Empleado que ofrece un beneficio ¨Irregular¨ a un cliente para obtener un negocio. </t>
  </si>
  <si>
    <t xml:space="preserve">Soborno de particulares
</t>
  </si>
  <si>
    <t>* Canalización de la gestión administrativo legal únicamente con el área jurídica. 
* La sanción al personal por violación al código de ética
* Atención jurídica sustentada en la política de transparencia. 
* Pruebas de confiabilidad al personal que ingresa. 
* Divulgación política de transparencia (Código de ética)</t>
  </si>
  <si>
    <t>* Capacitaciones. 
* Código de Ética y conducta</t>
  </si>
  <si>
    <t>* Violación al debido proceso, 
* Sanción legal por la violación al debido proceso. 
* El retiro de la licencia por obtenerse de manera inadecuada
* Impacto Reputacional</t>
  </si>
  <si>
    <t xml:space="preserve">* Parte que se le va hacer a un conductor. 
* Por tramites de liberación de un vehículo (Tramites vehiculares). 
* Para la obtención o renovación de una licencia. 
</t>
  </si>
  <si>
    <t>Fuga de información</t>
  </si>
  <si>
    <t>Perdida de información</t>
  </si>
  <si>
    <t>Hurto de información</t>
  </si>
  <si>
    <t>Ciberataque</t>
  </si>
  <si>
    <t>Afectación de archivo físico</t>
  </si>
  <si>
    <t>Paro en la operación 
Pérdida de ingresos
Daño de reputación de marca
Pérdida de propiedad intelectual
Costes ocultos
Vandalismo en línea</t>
  </si>
  <si>
    <r>
      <t xml:space="preserve">La protección de la información se articula en torno a la protección de tres principios básicos: </t>
    </r>
    <r>
      <rPr>
        <b/>
        <sz val="10"/>
        <rFont val="Arial"/>
        <family val="2"/>
      </rPr>
      <t>confidencialidad, integridad y disponibilidad</t>
    </r>
    <r>
      <rPr>
        <sz val="10"/>
        <rFont val="Arial"/>
        <family val="2"/>
      </rPr>
      <t>. La confidencialidad implica que la información es accesible únicamente por el personal autorizado. 
La integridad de la información hace referencia a que la información sea correcta y esté libre de modificaciones y errores.
La disponibilidad de la información esté accesible, a las personas o sistemas autorizados, cuando sea necesario.</t>
    </r>
  </si>
  <si>
    <t>Daño de imagen. Genera un impacto negativo de la entidad y lleva implícita pérdida de confianza.
Consecuencias legales. Podrían conllevar sanciones económicas o administrativas.
Consecuencias económicas. Estrechamente relacionadas con las anteriores se encuentran dentro de aquellas que suponen un impacto negativo a nivel económico, con una disminución de la inversión, negocio, etc.
Otras consecuencias. Son aquellas que afectan o suponen un impacto negativo en ámbitos muy diversos, como por ejemplo, el ámbito político, diplomático, institucional, o gubernamental, entre otros.</t>
  </si>
  <si>
    <t>Ingeniería social
Contraseñas débiles
Vulnerabilidades del sistema
Amenazas internas
Error humano
Acciones físicas
Problemas de la base de datos o del servidor
Información disponible públicamente</t>
  </si>
  <si>
    <t xml:space="preserve">limitar el número de usuarios que tienen acceso a datos sensibles, ya que esto reduce el riesgo de sufrir una fuga.
Utiliza una solución de filtrado de contenido que se apoye en una tecnología de inspección profunda de contenidos para encontrar datos sensibles en el texto, las imágenes y los archivos adjuntos de los correos electrónicos. Si este filtrado encuentra datos sensibles, enviará una alerta al administrador( Responsable de TI) para que pueda verificar la legitimidad del uso de estos datos. 
</t>
  </si>
  <si>
    <t>Posibles demandas de clientes cuyos datos se filtraron
Demandas de ransomware de los atacantes
Costos de recuperación, como la restauración de sistemas que se vulneraron o la aplicación de parches
Daños en la reputación y pérdida de clientes
Multas o sanciones de entes reguladores (según la industria)
Períodos de inactividad mientras se recuperan los datos</t>
  </si>
  <si>
    <t xml:space="preserve">Incluir en la auditoria interna los protocolos de seguridad  de finidos por la compañía 
Gestionar los recursos económicos y técnicos para asegurar la implementación y cumplimiento de los protocolos de seguridad </t>
  </si>
  <si>
    <t xml:space="preserve">Incumplimiento del cronograma de mantenimiento </t>
  </si>
  <si>
    <t xml:space="preserve">a) Alta rotación del personal a cargo del proceso de mantenimiento.
b)Adquisiciones tardías de materiales y equipos.
c) Personal insuficiente.
d) Personal no calificado.
e) Inadecuada coordinación con subcontratistas u otros contratos.
f) Retrasos del contratista
</t>
  </si>
  <si>
    <t xml:space="preserve">Demora en las actividades programadas.
Deterioro de las instalaciones físicas
vulnerabilidad de los mecanismos de control de seguridad. 
</t>
  </si>
  <si>
    <t xml:space="preserve">Identificación de los requisitos normativos y legales para las adecuaciones  físicas
monitoreo y aplicación del procedimiento
capacitación del personal responsable del proceso
adjudicación de recursos económicos y tecnológicos </t>
  </si>
  <si>
    <t>* Ofrecer un servicio de mantenimiento de manera segura, oportuna y eficaz, de tal manera que satisfaga las necesidades del cliente interno y externos(cuando aplique), preservando la  vida de los equipos y preservando el medioambiente.
* Mantener un adecuado nivel de disponibilidad de los equipos por medio de la disminución de paros imprevistos de la producción y la reducción de los tiempos de reparación.
*  Mantener un apropiado nivel de capacitación del personal de mantenimiento industrial.
*  Evaluar y mejorar periódicamente el servicio prestado.
*  Actualizar continuamente los procedimientos del servicio de
mantenimiento.</t>
  </si>
  <si>
    <t xml:space="preserve">
1) Imprudencia del personal
2) falta de clasificación de la información confidencial. 
3) Incumplimiento de  los protocolos de seguridad  de la compañía. 
4) falla en los controles de acceso a la información 
Por que no estas restringido el  acceso a los puertos USB 
</t>
  </si>
  <si>
    <t xml:space="preserve">Detección y clasificación  de los datos : detectar y clasificar datos sensibles de forma automática. 
Restringir los derechos de acceso : Detectar y clasificar datos sensibles de forma automática. 
Filtrado contenido de los mails
Se maneja micro tik el cual hace filtrado y cifrado de informaciones tanto puestos lógico como físicos 
se maneja litas de ASL, LISTAS NEGRAS , FISWARE, controles por ACRONIX </t>
  </si>
  <si>
    <t xml:space="preserve">Daño en el software
Daño en hardware
ataque cibernético
mala administración documental
mala ejecución de los protocolos de seguridad 
</t>
  </si>
  <si>
    <t xml:space="preserve">Copias de seguridad 
Bloqueo Automático
Copias en la nube
Bloqueo de dispositivos
Control de acceso y de salida de dispositivos 
</t>
  </si>
  <si>
    <t xml:space="preserve">Protección de dispositivos 
Configuración de información en la nube
Alertas  e informes en tiempo real 
Formación en materia de seguridad </t>
  </si>
  <si>
    <t xml:space="preserve">Contraseñas seguras
No usar la misma contraseña para varias cuentas
Evitar escribir las contraseñas
Autenticación multifactorial
No se usa ni comparte la información personal 
Mantenimiento de los sistemas y programas actualizados
Monitoreos inteligentes 
Capacitaciones en temas de seguridad de la información. </t>
  </si>
  <si>
    <t xml:space="preserve">Se implementan  contraseñas segura tiene 8 caracteres o más alfanuméricos y símbolos
Periódicamente se realizan cambio de las contraseñas  
a autenticación multifactorial (MFA), de la cual la autenticación de dos factores (TFA o 2FA) es la más común, es una herramienta que permite que los usuarios de Internet tengan un nivel adicional de seguridad en la cuenta además de la combinación estándar de contraseña y nombre de usuario/correo electrónico. 
</t>
  </si>
  <si>
    <t xml:space="preserve"> ciberespionaje, el malware, el ransomware, la guerra informática y el secuestro de cuentas.
pérdida de dinero y gastos extraordinarios 
la afectación de la imagen 
Perdida de  clientes y mercado
</t>
  </si>
  <si>
    <t xml:space="preserve">Vulnerabilidad de los sistemas digitales, la carencia efectiva de protección de los datos, en particular el software inseguro que usa el personal de una empresa suelen ser vulnerables y atacables; la deficiente configuración de los sistemas digitales, la precaria seguridad de los mismos y el mal uso de dispositivos móviles en espacios empresariales que pueden también mostrar vulnerabilidad.
Falta de actualizacion de antivirus 
</t>
  </si>
  <si>
    <t>Factores ambientales: humedad, temperatura, luz y polvo.
Factores biológicos: microorganismos, insectos y vertebrados. 
Factores inducidos por el hombre. 
Factores catastróficos o accidentales. 
La obsolescencia tecnológica en los documentos.
La degradación de los soportes.</t>
  </si>
  <si>
    <t xml:space="preserve">Perdida de  información
Producción  errores de lectura.
Afectación de archivo físico
Documentos duplicados
Falta de organización.
caos organizativo
</t>
  </si>
  <si>
    <t>Prohibir el ingreso de personas extrañas en los depósitos de archivo fisico .
 No fumar, comer o beber en los depósitos, áreas de trabajo o en cualquier otro lugar donde existen documentos.
 Desconectar los servicios eléctricos y sanitarios al término de la jornada laboral y revisarlos periódicamente.
 Disponer de extintores de polvo químico seco, con carga vigente y cuyo manejo debe ser conocido suficientemente por el personal de archivo
 No mantener en el archivo materiales inflamables (gasolina, petróleo, cera, etc.). 
 Adoptar las medidas convenientes a fin de evitar la sustracción indebida de los documentos.</t>
  </si>
  <si>
    <t xml:space="preserve"> Corrupción</t>
  </si>
  <si>
    <t>Desconocimiento del Manual de seguridad y control Basc.
Desconocimiento de las Funciones y de la normatividad y
lineamientos de seguridad</t>
  </si>
  <si>
    <t>Corrupción</t>
  </si>
  <si>
    <t>Concentración de Autoridad o
exceso de poder
Inadecuada toma de decisiones
Ocultar o divulgar información
con caracter reservado de
manera intencional
No crear, divulgar y repetar los
mecanismos adecuados para que la
información fluya en todos los niveles</t>
  </si>
  <si>
    <t>Inadecuada toma de decisiones 
Políticas deficientes o inexistentes
para el manejo, control y seguridad
de información, comunicación y
documentación
Ocultar o divulgar información
con caracter reservado de
manera intenciona</t>
  </si>
  <si>
    <t>detiene el crecimiento económico, incentiva la competencia desleal, genera riesgos legales, reputacionales, operativos y de contagio para las empresas, sino que encarece sus costos.</t>
  </si>
  <si>
    <t xml:space="preserve">Compromiso de la alta dirección
Procedimientos claros y controlados 
Análisis del riesgo en la empresa
Evitar los conflictos de interés. 
Medición y control.
Consecuencias disciplinarias o legales para los que participan en la corrupción. </t>
  </si>
  <si>
    <t>Todos los empleados de la empresa tienen  claro que no se admiten prácticas corruptas a pesar del coste de negocio que puedan tener.
Rechazar un contratos cuya metodologia de conseguirlosea  pagando un sobornos,
asegurar el conocimiento y cumplimiento  del codico de etica,politicas y buenas practicas
desarrollar estrategias para gsarantizar el fortalecimiento de la imagen de la empresa de sus colaboiradores y  directivos.</t>
  </si>
  <si>
    <t xml:space="preserve">Gerencia 
lideres de procesos 
</t>
  </si>
  <si>
    <t>1 Identificar  una capacidad más
rápida de deployment.
Garantiza mayor visibilidad y control de los activos.
Obtener una reducción en los costos de infraestructura.
Aumentar en la disponibilidad de recursos.
Proponer menores tiempos de respuesta ante incidentes.
Mejor ar el almacenamiento y correlación de eventos. 
Exponer una accesibilidad y análisis de datos multiregión.
Establecer un Gobierno de Seguridad más robusto.</t>
  </si>
  <si>
    <t>Se hace énfasis en las condiciones de seguridad respecto a los planes de prevención de desastres y las relaciones entre el archivo y el funcionamiento de los cómites paritarios de salud ocupacional de las entidades.
 Se debe conocer el tipo y la cantidad de extintores con los que se cuenta, la señalización, si
existen brigadas y de qué clase e igualmente si se posee un plan de atención para los documentos en caso de desastre.
En relación con el mantenimiento, se pregunta acerca de la limpieza y el control microbiológico tanto de áreas de depósito como de la propia documentación, se debe específicar la frecuencia, los equipos y materiales empleados con los cuales se llevan a cabo.
En el campo de observaciones, se consignará si la frecuencia con la que se ejecutan estos procesos,
corresponde a programas establecidos o si por el contrario responde a acciones aisladas.  
Estanterías
El Archico  cuenta con las siguientes estanterías:
Tres módulos rodantes modernos para historias laborales 
Estanterías fijas.
Las estanterías soportan una carga mínima de 1200 k/mt2. Sin embargo, se tiene definido
que si se utiliza estantería de 2,20 mts de alto.</t>
  </si>
  <si>
    <t xml:space="preserve">1 CONSERVACIÓN DOCUMENTAL:
Definir el  conjunto de medidas preventivas o correctivas,  para garantizar
la integridad física y funcional de los documentos de archivo, establecer las condiciones adecuadas para los edificios, depósitos y unidades de conservación.
Digitalizar documentos en papel. 
Centralizar el contenido corporativo.
Clasificar los documentos. 
Hacer buen uso de los Metadatos. 
Optimizar el tiempo con Modelos de documento. 
Establecer autorizaciones de acceso. 
Incentivar la colaboración. 
Administrar las versiones de documentos.
</t>
  </si>
  <si>
    <t xml:space="preserve">Todos los lideres colaboradores y directivos de la compañía  estan alineados con el cumplimiennto de la politica integral  estandarizada para todas las operacionciones y procesos de la organización </t>
  </si>
  <si>
    <t>Generalidades Participa.
Diagnóstico e identificación de problemas.
Planeación y presupuesto participativo.
Consulta ciudadana.
Colaboración e innovación.
Rendición de cuentas.
Control social.</t>
  </si>
  <si>
    <t>Gestión del Riesgo de Corrupción – Mapa de Riesgos de Corrupción.
Racionalización de Trámites.
Rendición de cuentas.
Mecanismos para mejorar la atención al colaborador, cliente y proveedor .
Mecanismos para la Transparencia y Acceso a la Información.</t>
  </si>
  <si>
    <t>Altqa gerencia</t>
  </si>
  <si>
    <t xml:space="preserve">La alta gerencia debe seguir fortaleciendo la cultiura organizacional  y las buenas practicas  de gestion de los procesos y los recuros </t>
  </si>
  <si>
    <t xml:space="preserve">Implementar  un estatuto de protección para el denunciante de buena fe
Establecer un protocolo  y régimen sancionador
Reforzar y alinear los órganos de control interno 
Promover el buen Gobierno corporativo
Reconocer el carácter fundamental al derecho de acceso a la información
Promover la cultura organiozacional y las buenas practicas </t>
  </si>
  <si>
    <t xml:space="preserve">Riesgo de Lavado de Activos y Financiación del Terrorismo: </t>
  </si>
  <si>
    <t>genera enormes pérdidas en materia económica, pero lo más preocupante es que socava la confianza en las instituciones y nulifica el desarrollo económico y social
Pérdidas e ineficiencia económicas
Pérdidas personales, intimidación e inconvenientes
Disfuncionalidad del sector economico
Impunidad y justicia parcial
Delincuencia organizada y terrorismo
Violaciones de los derechos humanos</t>
  </si>
  <si>
    <t xml:space="preserve">Violaciones de los derechos humanos
 Reglas claras.
 Promoción de la ética y la responsabilidad laboral. 
 Promoción de la ética y la responsabilidad laboral. 
Mejores filtros de contratación. 
 Reconocimiento laboral.
 Estímulos al personal.
Ejecución de  auditorías
reportes del oficial de cumplimiento  
</t>
  </si>
  <si>
    <t>Posibilidad de recibir o solicitar
cualquier beneficio a nombre propio o de terceros con el fin de omitir algún potencial o clientes activos que se encuentre relacionado con temas de  LAFT</t>
  </si>
  <si>
    <t>El administrador del aplicativo de listas de control u Oficial de Cumplimiento cada que se realiza consultas genera de manera automática correo notificando al administrador del sistema las consultas realizadas cuando exista coincidencia. En caso de que no se genere automáticamente la notificación se puede generar el reporte manual o solicitar por correo al proveedor la generación de este con los campos de usuario, fecha y hora de las consultas realizadas.
Evidencias: Se guardan los correos de notificaciones automáticas y los reportes generados mensualmente en la carpeta compartida Consultas Risk Consulting(Presidencia/Sarlaft).</t>
  </si>
  <si>
    <t>Multas y sanciones por parte de entes de control.
Procesos disciplinarios y sanciones penales.
Multas y sanciones por parte de entes de control.
Procesos disciplinarios y sanciones penales.</t>
  </si>
  <si>
    <t>Gestionar de manera integral el riesgo de lavado de activos y financiación del terrorismo (LA/FT) y riesgos asociados a través de un sistema de administración que prevenga, detecte y reporte los mismos.</t>
  </si>
  <si>
    <t>oficial de cumplimiento</t>
  </si>
  <si>
    <t>Definir cronograma de reportes ante la UIAF y envió de informes a la gerencia , realizar revisión  de los procesos  periódicamente y evaluar efectividad de los controles definidos para la prevención del riesgo.</t>
  </si>
  <si>
    <t xml:space="preserve">
 Reglas claras.
 Promoción de la ética y la responsabilidad laboral. 
 Promoción de la ética y la responsabilidad laboral. 
Mejores filtros de contratación. 
 Reconocimiento laboral.
 Estímulos al personal.
Ejecución de  auditorías
reportes del oficial de cumplimiento  
</t>
  </si>
  <si>
    <t xml:space="preserve"> Reglas claras.
 Promoción de la ética y la responsabilidad laboral. 
 Promoción de la ética y la responsabilidad laboral. 
Mejores filtros de contratación. 
 Reconocimiento laboral.
 Estímulos al personal.
Ejecución de  auditorías
reportes del oficial de cumplimiento  </t>
  </si>
  <si>
    <t xml:space="preserve">TOTAL  DE RIESGOS </t>
  </si>
  <si>
    <t>Soborno</t>
  </si>
  <si>
    <t>Dependencia de permisos y concesiones
Competencia desleal
Negociaciones con proveedores
Cultura organizacional</t>
  </si>
  <si>
    <t>Daño a la reputación
Perdida de oportunidades de negocio
Problemas legales y financieros
Desmotivación del personal
Perdida de confianza y credibilidad</t>
  </si>
  <si>
    <t>Politicas claras y codigos de conducta
Sensibilización en el personal
Programa de selección de proveedores estandarizado
Revisión financiera regular y control interno</t>
  </si>
  <si>
    <t>Perdida de la seguridad en la información</t>
  </si>
  <si>
    <t>Falta de sensibilización y capacitación en los trabajdores
Sistemas vulnerables
Virus informaticos
falta de controles de acceso</t>
  </si>
  <si>
    <t>Perdida de datos
Daño a la reputación
Multas y sanciones
Interrupción de negocios
Costos de recuperación</t>
  </si>
  <si>
    <t>Politicas de seguridad de la información
Sensibilización a los empleados
Limitar accesos y autorizaciones de información confidencial
Copias de seguridad
Actualización de softwares y hardawares
Evaluaciones de seguridad</t>
  </si>
  <si>
    <t>Rotación y competencia del personal representante del SGI</t>
  </si>
  <si>
    <t>Falta de oportunidades de crecimiento
Salarios y beneficios
Gestión deficiente
Cambios en la estructura de la empresa
Poco conocimiento de la normas de gestión</t>
  </si>
  <si>
    <t>Perdida de conocimiento y experiencia
Costos de reemplazo
Dificultad para mantener los procesos de calidad</t>
  </si>
  <si>
    <t>Oportunidades de desarrollo profesional y liderazgo
Compensación y beneficios competitivos
Oportunidad de capacitación continua</t>
  </si>
  <si>
    <t>Perdida de certificación de SGC y SGCS</t>
  </si>
  <si>
    <t>Incumplimiento de los requisitos normativos
Falta de seguimiento y control
Falta de capacitación
Gestión deficiente y falta de cultura de mejora continua</t>
  </si>
  <si>
    <t>Perdida de credibilidad
Perdida de oportunidades comerciales y competitividad
Problemas legales</t>
  </si>
  <si>
    <t>Plan de capacitación vigente
Programas de auditorias internas y externas
Actualización de requisitos legales
Acciones correctivas y de mejora.</t>
  </si>
  <si>
    <t>Facturación por debajo del punto de equilibrio</t>
  </si>
  <si>
    <t>Competencia desleal
Planificación inadecuada
Disminución de la demanda de servicios
Aumento de los costos directos</t>
  </si>
  <si>
    <t>Perdida de clientes
Capacidad insuficiente para competir en el mercado
Falta de inversión en los procesos
Salida de trabajadores</t>
  </si>
  <si>
    <t>Diversificación de servicios y clientes
Analisis financiero
Control de costos 
Equipo comercial con experiencia</t>
  </si>
  <si>
    <t>Fuga de información confidencial de los clientes por hackers
Bloqueo de sistemas informaticos o softwares licenciados en la empresa</t>
  </si>
  <si>
    <t>Interrupción de operaciones comerciales
Perdida de confianza y credibilidad por parte de los clientes
Fraudes financieros o robos de identidad</t>
  </si>
  <si>
    <t>Problemas de ciberseguridad</t>
  </si>
  <si>
    <t>Retrasos en la Entrega</t>
  </si>
  <si>
    <t>Selección de Proveedores Inadecuados</t>
  </si>
  <si>
    <t>Fecha de revisión:</t>
  </si>
  <si>
    <t>Este riesgo se tiene controlado con el monitoreo a las paginas gubernamentales, revisión trimestral de matriz de requisitos legales.</t>
  </si>
  <si>
    <t xml:space="preserve">Ver procedimiento gestión del riesgo,
 A. CRITERIOS DE GESTIÓN DEL RIESGO </t>
  </si>
  <si>
    <t xml:space="preserve">Cálculo automático, Ver procedimiento gestión del riesgo,
B. CRITERIOS DE EVALAUACION DE RIESGO </t>
  </si>
  <si>
    <t>RESPONSABLE</t>
  </si>
  <si>
    <t>FECHA DE SEGUIMIENTO</t>
  </si>
  <si>
    <t>SEGUIMIENTO</t>
  </si>
  <si>
    <t>MONITOREO Y REVISIÓN</t>
  </si>
  <si>
    <t>Concientización con el personal con respecto a las politicas y programa antisoborno.
Debida diligencia con asociados
y contrataciones
Canal de denuncias confidencial
Revisión de contratos y pagos
Auditorias financieras
Comrpomiso etico de alta dirección</t>
  </si>
  <si>
    <t>Alta gerencia</t>
  </si>
  <si>
    <t>Alta dirección
Comité financiero</t>
  </si>
  <si>
    <t xml:space="preserve">El ocical de cumplimiento envia a la gerencia copia de los reportes realizados  en el uiaf </t>
  </si>
  <si>
    <t>OBSERVACIONES SEGUIMIENTO</t>
  </si>
  <si>
    <t>Se tienen acciones que han mantenido el riesgo controlado
En el mes de noviembre con incidente ocasionado por lluvias fuertes se afecto el acceso a la información por daño en servidor, sin embargo no se presenta perdida de información por copía de seguridad existente en nube.</t>
  </si>
  <si>
    <r>
      <t xml:space="preserve">ANTES: </t>
    </r>
    <r>
      <rPr>
        <sz val="10"/>
        <rFont val="Arial"/>
        <family val="2"/>
      </rPr>
      <t xml:space="preserve">Se realiza control a las diferentes llamadas y medios de comunicación electrónico.
</t>
    </r>
    <r>
      <rPr>
        <b/>
        <sz val="10"/>
        <rFont val="Arial"/>
        <family val="2"/>
      </rPr>
      <t>DURANTE: C</t>
    </r>
    <r>
      <rPr>
        <sz val="10"/>
        <rFont val="Arial"/>
        <family val="2"/>
      </rPr>
      <t xml:space="preserve">omunicar inmediatamente al administración, gerencia y policía nacional numero 123,  en conquistadores. 
Apoyarnos totalmente a la policía para rastreo de llamadas y blindarnos en seguridad.
Mantener la calma
</t>
    </r>
    <r>
      <rPr>
        <b/>
        <sz val="10"/>
        <rFont val="Arial"/>
        <family val="2"/>
      </rPr>
      <t xml:space="preserve">DESPUES: </t>
    </r>
    <r>
      <rPr>
        <sz val="10"/>
        <rFont val="Arial"/>
        <family val="2"/>
      </rPr>
      <t xml:space="preserve">Mantener la calma, hacer análisis de lo sucedido y comunicar al personal para estar atentos. Realizar modificaciones pertinentes en los protocolos. </t>
    </r>
  </si>
  <si>
    <r>
      <t xml:space="preserve">Antes:
</t>
    </r>
    <r>
      <rPr>
        <sz val="10"/>
        <rFont val="Arial"/>
        <family val="2"/>
      </rPr>
      <t xml:space="preserve">Controles preventivos específicos para áreas de alto riesgo.
Programas de capacitación y concientización.
Establecer requisitos y procesos de debida diligencia claros.
</t>
    </r>
    <r>
      <rPr>
        <b/>
        <sz val="10"/>
        <rFont val="Arial"/>
        <family val="2"/>
      </rPr>
      <t>Durante:</t>
    </r>
    <r>
      <rPr>
        <sz val="10"/>
        <rFont val="Arial"/>
        <family val="2"/>
      </rPr>
      <t xml:space="preserve">
Responder de manera rápida y eficiente a cualquier denuncia, investigando adecuadamente.
Tomar medidas correctivas basadas en los hallazgos de auditoría.
Responder inmediatamente a cualquier indicio de soborno, investigando y tomando medidas.</t>
    </r>
    <r>
      <rPr>
        <b/>
        <sz val="10"/>
        <rFont val="Arial"/>
        <family val="2"/>
      </rPr>
      <t xml:space="preserve">
Después:
</t>
    </r>
    <r>
      <rPr>
        <sz val="10"/>
        <rFont val="Arial"/>
        <family val="2"/>
      </rPr>
      <t>Actualizar políticas y procedimientos según las lecciones aprendidas.
Implementar estrategias de comunicación y acciones correctivas.
Ajustar el plan según la experiencia y los cambios en el entorno de riesgo.</t>
    </r>
  </si>
  <si>
    <t>Coordinación de calidad</t>
  </si>
  <si>
    <r>
      <t xml:space="preserve">Antes:
</t>
    </r>
    <r>
      <rPr>
        <sz val="10"/>
        <rFont val="Arial"/>
        <family val="2"/>
      </rPr>
      <t xml:space="preserve">Implementar medidas de seguridad y controles preventivos.
Garantizar la comprensión y adherencia a las políticas mediante sensibilizaciones.
Realizar respaldos regulares y verificar la eficacia de los procedimientos de recuperación.
</t>
    </r>
    <r>
      <rPr>
        <b/>
        <sz val="10"/>
        <rFont val="Arial"/>
        <family val="2"/>
      </rPr>
      <t xml:space="preserve">Durante:
</t>
    </r>
    <r>
      <rPr>
        <sz val="10"/>
        <rFont val="Arial"/>
        <family val="2"/>
      </rPr>
      <t xml:space="preserve">Responder inmediatamente a eventos de seguridad inusuales.
Coordinar la respuesta, investigar y mitigar el impacto del incidente.
</t>
    </r>
    <r>
      <rPr>
        <b/>
        <sz val="10"/>
        <rFont val="Arial"/>
        <family val="2"/>
      </rPr>
      <t xml:space="preserve">Después:
</t>
    </r>
    <r>
      <rPr>
        <sz val="10"/>
        <rFont val="Arial"/>
        <family val="2"/>
      </rPr>
      <t>Actualizar los controles y procedimientos para prevenir incidentes similares.
Implementar estrategias de comunicación y planes de recuperación de la reputación.
Actualizar políticas y procedimientos según las lecciones aprendidas.</t>
    </r>
  </si>
  <si>
    <t>CE</t>
  </si>
  <si>
    <t>ESTADO
CE: Control eficaz
CD: Control a potenciar
CI: Control Ineficaz</t>
  </si>
  <si>
    <t>Alto</t>
  </si>
  <si>
    <t>Medio</t>
  </si>
  <si>
    <t xml:space="preserve">Programas  de crecimiento y desarrollo profeional  para fortalecer habilidades en personal clave
Programas de mentoria
Encuestas de clima laboral
</t>
  </si>
  <si>
    <t>Auditorias internas 
Monitoreo de cambios normativos relevantes
Relación colaborativa con el organismo certificador
Gestión documental efectiva
Planes de recertificación</t>
  </si>
  <si>
    <t>Coordinación de mejoramiento continuo
Dirección administrativa
Coordinación talento humano</t>
  </si>
  <si>
    <t>Coordinación talento humano</t>
  </si>
  <si>
    <t>Antes:
Desarrollar programas de capacitación y desarrollo para garantizar que el personal tenga las habilidades necesarias.
Ofrecer oportunidades de crecimiento y desarrollo profesional.
Durante:
Facilitar la transferencia de conocimientos y experiencias.
Tomar medidas proactivas para abordar problemas que puedan afectar la retención.
Después:
implementar cambios basados en los comentarios recibidos para mejorar la retención.
Realizar ajustes según las lecciones aprendidas.
Identificar y desarrollar nuevos posibles sucesores.</t>
  </si>
  <si>
    <t>Antes:
Establecer procesos robustos y realizar auditorías internas periódicas.
Adaptar el sistema de gestión a los cambios normativos.
Garantizar que el personal esté actualizado y comprenda los requisitos.
Durante:
Implementar acciones correctivas según los resultados de auditorías externas.
Identificar oportunidades de mejora y realizar ajustes.
Informar sobre cambios significativos y solicitar orientación si es necesario.
Después:
Tomar medidas correctivas para abordar las causas y evitar recurrencias.
Implementar acciones correctivas, realizar auditorías internas y prepararse para la recertificación.
Mejorar continuamente los procesos y procedimientos.</t>
  </si>
  <si>
    <t>MEJORAMIENTO CONTINUO</t>
  </si>
  <si>
    <t>Analisis fiannciero continuo
Establecimiento de precio adecuado
Diversificación de ingresos
Control de costos</t>
  </si>
  <si>
    <t>Políticas y Procedimientos de Seguridad
Sensibilizacion en Ciberseguridad
Firewalls y Antivirus:
Simulacros de vulnerabilidad</t>
  </si>
  <si>
    <t>Politicas y procedimientos de seguridad de la información
Actualización de softwares
Estudio de seguridad de proveedores externos
Seguridad en la red y politica de contraseñas seguras</t>
  </si>
  <si>
    <t>Alta dirección
Coordinación financiera 
Administración general</t>
  </si>
  <si>
    <t xml:space="preserve">Se ha buscado expansión comercial y potenciado la operción en la zona norte del pais </t>
  </si>
  <si>
    <t>Antes:
análisis exhaustivo de costos y establecer precios que aseguren la rentabilidad.
Identificar oportunidades para diversificar los ingresos y reducir la dependencia de segmentos específicos.
sistema riguroso de revisión y control de costos.
Durante:
monitoreo continuo de ingresos y costos.
Evaluar y ajustar estrategias comerciales según las condiciones del mercado.
Después:
análisis post-facturación para identificar las razones de la caída en los ingresos.
Revisar y actualizar las estrategias a largo plazo para evitar futuras caídas en la facturación.</t>
  </si>
  <si>
    <t>Administración TI</t>
  </si>
  <si>
    <t>Antes:
Implementación de Políticas de Seguridad
Sensibilizacion en el tema
Protección Tecnológica
Durante:
sistemas de monitoreo continuo para detectar posibles amenazas.
Activar el plan de respuesta a incidentes en caso de una amenaza o violación.
Después:
Análisis post-incidente para entender las causas y lecciones aprendidas.
Mejorar los sistemas de seguridad según las lecciones aprendidas.</t>
  </si>
  <si>
    <t>Falta de evaluación y reevaluación
Poca transparencia en la selección
Procesos realizados con premura no siguiendo los protocolos
Falta de evaluación de riesgos aplicables al proveedor o a su operación</t>
  </si>
  <si>
    <t>Incumplimiento en el servicio
Riesgos eticos
Incumplimiento regulatorio y  normativo
Interrupción en la cadena de suministro</t>
  </si>
  <si>
    <t xml:space="preserve">Evaluación integral de proveedores
Proceso de selección estandarizado
Evaluación de Riesgos
Auditorias </t>
  </si>
  <si>
    <t>Problemas en la cadena de suministro
Planificación inadecuada
Producto escaso
Condiciones climaticas adversas</t>
  </si>
  <si>
    <t>Insatisfacción del cliente
Incumplimiento de contrato/servicio
Costos adicionales de operación
Daño a reputación</t>
  </si>
  <si>
    <t>Planificación de mantenimientos
Inventario de insumos
Diversificación de proveedores
Acuerdo especificos y claro entre las partes
Comunicación proactiva con clientes</t>
  </si>
  <si>
    <t>Evaluación y reevaluación de proveedores
Proceso de selección de proveedores estandarizado
Monitoreo y auditoria de proveedores</t>
  </si>
  <si>
    <t>Diversificación de Proveedores
Acuerdos Contractuales Claros
Comunicación Proactiva</t>
  </si>
  <si>
    <t>Coordinador de Operaciones
Auxiliar administrativo (compras)</t>
  </si>
  <si>
    <t>Coordinadora de calidad</t>
  </si>
  <si>
    <t>Antes:
Desarrollo de políticas claras
Capacitación o formación a equipo de compras
Evaluaciones periódicas
Durante:
Activación plan de contingencia
Revisión de contratos
Después:
Análisis post-incidente
Mejora de procesos
Reevaluación de proveedores
Revisión de políticas y procedimientos</t>
  </si>
  <si>
    <t>Antes:
Evaluación de cadena de suministro
Planificación de contingencia
Establecer tiempos claros de entrega incluyendo una holgura dentro de esta
Durante:
Activación de plan de contingencia
Colaboración con proveedores
Después:
Análisis causa raíz de lo sucedido
Evaluación de desempeño proveedores
Revisión de procesos de comunicación</t>
  </si>
  <si>
    <t>Administradora general
Coordinacion de operaciones</t>
  </si>
  <si>
    <t>Coordinador de Talento Humano</t>
  </si>
  <si>
    <t>Coordinador de talento humano</t>
  </si>
  <si>
    <t>Coordinación de calidad
Coordinación SSTA</t>
  </si>
  <si>
    <t>Revisiones al ingreso, aleatorias, por sospecha  y periodicas</t>
  </si>
  <si>
    <t>Se tienen controles de sustancias psicoactivas y/o alcohol principalmente con los conductores, sensibilizaciones en conjunto con la ARL sobre las implicaciones en que nos vemos si NO se cumple la normatividad establecida en alcohol y sustancias psicoactivas y mas aun cuando interfiere con un accidente de transito.
Aun no se ha materializado el riesgo.</t>
  </si>
  <si>
    <t xml:space="preserve">Soborno funcionario
</t>
  </si>
  <si>
    <t>Antes:
Desarrollar e implementar políticas claras y exhaustivas antisoborno y anticorrupción.
Proporcionar capacitación periódica a empleados sobre las políticas antisoborno y anticorrupción, destacando escenarios de riesgo.
Realizar debida diligencia en proveedores, socios comerciales y otras relaciones comerciales para evaluar riesgos potenciales de soborno o corrupción.
Durante:
Investigación Interna Inmediata
Reporte a Autoridades Competentes
Suspensión de Relaciones Comerciales
Después:
Análisis de posibles cambios en políticas, procesos o estructuras organizativas.
Reevaluación de Proveedores y Socios
Reentrenamiento y Reforzamiento
Auditorías de Cumplimiento
Participación en Iniciativas Éticas Externas</t>
  </si>
  <si>
    <t>Comité SIG</t>
  </si>
  <si>
    <t xml:space="preserve">GESTION  COMPRAS -  PROVEEDOR  </t>
  </si>
  <si>
    <t>Coordinador de Talento Humano
Coordinación de calidad</t>
  </si>
  <si>
    <t xml:space="preserve">Gerencia general 
Coordinación Talento Humano
Auxiliar administrativo
</t>
  </si>
  <si>
    <t>Coordinador de Talento Humano
Auxiliar administrativo</t>
  </si>
  <si>
    <t>Auxiliar administrativo  - TI
Administración TI</t>
  </si>
  <si>
    <t>Auxiliar administrativo  - TI
Administración TI
Coordinación SST</t>
  </si>
  <si>
    <t>En el mes de noviembre a pesar del incidente con el servidor y equipos informaticos ocasiado por lluvias fuertes, por los controles establecidos se pudo recuperar la información facilmente y solo se hizo cambio de herramientas fisicas (Servidor, equipo de conexión internet y camaras)</t>
  </si>
  <si>
    <t>Se tienen implementado controles seguros, no se ha presentado intrusion a las instalaciones por parte de extraños y se cumplen los protocolos de ingreso para externos o visitantes.</t>
  </si>
  <si>
    <t>Se cuenta con apoyo constante de proveedor de administración de TI para resolución de problemas.
Mantenimientos locativos se han organizado, por cambio de sede.</t>
  </si>
  <si>
    <t>Se aplican correctamente las políticas relacionadas a la seguridad informatica</t>
  </si>
  <si>
    <t xml:space="preserve">La ejecución del programa de verificaciones de seguridad se realizan a través de un outsourcing experto  quien es responsable de enviar mensualmente el informe del monitoreo realizado y los controles aplicados a los protocolos de seguridad. </t>
  </si>
  <si>
    <t>No se han presentado novedades, se tienen controles establecidos de seguridad</t>
  </si>
  <si>
    <t>Se evidencia digitalización del archivo y organización documental</t>
  </si>
  <si>
    <t>* Mal estado de las vías
*Maniobras de los conductores.
* Conductores que no respetan las señales de transito.
* Mala condición tecnicomecánica del automotor
* Falta de mantenimiento preventivo a las condiciones tecnicomecánica del vehículo.
* Imprudencia de conductores o peatones de la vía
* Falta de descanso del conductor
* No uso de los implementos de seguridad
* Capacitacion deficiente en seguridad Vial</t>
  </si>
  <si>
    <t xml:space="preserve">* Falta de control en la inspección vehicular
*Mantenimiento preventivo y correctivo del vehiculo
* Falta de ´pericia del conductor
*Condisiones de la via 
* Condisiones climaticas
</t>
  </si>
  <si>
    <t xml:space="preserve">* Falla en la verificación de los documentos
* Falla en el servicio de internet y las paginas de consulta fuera de línea
* No realizar estudio de seguridad
</t>
  </si>
  <si>
    <t>* Incumplimiento de las ordenes que da el Jefe de seguridad
* Parquear el vehículo en sitios no autorizados.
 * Fallas en el seguimiento vehicular
*Bloqueos en las vias zona roja</t>
  </si>
  <si>
    <t xml:space="preserve">* No cumplir con los horarios establecidos para realizar el seguimiento vehicular 
* Fallas en los sistemas de GPS
* Falta de capacitacion al personal  
* Fallas en la plataforma de los satelitales 
* Fallas o problemas en la señal de internet.
* Fallas en el fluido eléctrico
* Fallas en los equipos de computo 
* Desconexión manual de los sistemas satelitales en los vehículos (GPS)                                  
</t>
  </si>
  <si>
    <t>* Falta de sensibilizacion del personal ante el codigo de etica 
* Carencia de servicios en el mercado</t>
  </si>
  <si>
    <t>Concientización con el personal con respecto a las politicas y programa antisoborno.
Debida diligencia con asociados
y contrataciones
Canal de denuncias confidencial
Revisión de contratos y pagos
Auditorias financieras
Comrpomiso etico del personal</t>
  </si>
  <si>
    <t>Direccion operativa
Administracion general
Comité Financiero</t>
  </si>
  <si>
    <t>actualizacion periodica de la informacion de conductores y vehiculos.</t>
  </si>
  <si>
    <t>* Falta de verificación en el RNDC donde ha cargado el conductor
* Falta en la verificación del vehículo a través del satelital 
* Falla en el proceso de seguridad</t>
  </si>
  <si>
    <t>Critico</t>
  </si>
  <si>
    <t>ANÁLISIS DEL RIESGO (PURO)</t>
  </si>
  <si>
    <t>PLAN DE ACCION (CONTINGENCIA)</t>
  </si>
  <si>
    <t>CODIGO: ES-MT-02</t>
  </si>
  <si>
    <t>Versión: 01</t>
  </si>
  <si>
    <t>Fecha   15/05/2024</t>
  </si>
  <si>
    <t xml:space="preserve">  Se realizo  el diseño y analisis de la matriz </t>
  </si>
  <si>
    <t>Comite primario</t>
  </si>
  <si>
    <t xml:space="preserve">15 de Mayo 2024 </t>
  </si>
  <si>
    <t>TIPO</t>
  </si>
  <si>
    <t>RIESGO</t>
  </si>
  <si>
    <t>OPORTUNIDAD</t>
  </si>
  <si>
    <t>ANÁLISIS DEL RIESGO/OPORTUNIDAD (PURO)</t>
  </si>
  <si>
    <t>EVALUACIÓN DEL RIESGO/OPORTUNIDAD</t>
  </si>
  <si>
    <t>S.G.C - CS</t>
  </si>
  <si>
    <t>ALTO</t>
  </si>
  <si>
    <t>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</si>
</sst>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indexed="8"/>
      <name val="Calibri"/>
      <family val="2"/>
    </font>
    <font>
      <b/>
      <sz val="24"/>
      <color indexed="10"/>
      <name val="Calibri"/>
      <family val="2"/>
    </font>
    <font>
      <b/>
      <sz val="20"/>
      <name val="Arial"/>
      <family val="2"/>
    </font>
    <font>
      <b/>
      <sz val="12"/>
      <name val="Arial"/>
      <family val="2"/>
    </font>
    <font>
      <sz val="10"/>
      <name val="Arial"/>
      <family val="2"/>
    </font>
    <font>
      <b/>
      <sz val="10"/>
      <name val="Arial"/>
      <family val="2"/>
    </font>
    <font>
      <b/>
      <sz val="9"/>
      <name val="Arial"/>
      <family val="2"/>
    </font>
    <font>
      <b/>
      <sz val="8"/>
      <name val="Arial"/>
      <family val="2"/>
    </font>
    <font>
      <b/>
      <sz val="10"/>
      <color indexed="8"/>
      <name val="Arial"/>
      <family val="2"/>
    </font>
    <font>
      <sz val="12"/>
      <name val="Arial"/>
      <family val="2"/>
    </font>
    <font>
      <b/>
      <sz val="11"/>
      <color indexed="8"/>
      <name val="Calibri"/>
      <family val="2"/>
    </font>
    <font>
      <sz val="11"/>
      <name val="Calibri"/>
      <family val="2"/>
    </font>
    <font>
      <sz val="8"/>
      <name val="Calibri"/>
      <family val="2"/>
    </font>
    <font>
      <sz val="10"/>
      <color indexed="8"/>
      <name val="Arial"/>
      <family val="2"/>
    </font>
    <font>
      <sz val="10"/>
      <color indexed="10"/>
      <name val="Arial"/>
      <family val="2"/>
    </font>
    <font>
      <sz val="11"/>
      <color rgb="FFFF0000"/>
      <name val="Calibri"/>
      <family val="2"/>
      <scheme val="minor"/>
    </font>
    <font>
      <b/>
      <sz val="11"/>
      <color theme="1"/>
      <name val="Calibri"/>
      <family val="2"/>
      <scheme val="minor"/>
    </font>
    <font>
      <i/>
      <sz val="11"/>
      <color rgb="FF0070C0"/>
      <name val="Arial"/>
      <family val="2"/>
    </font>
    <font>
      <b/>
      <sz val="9"/>
      <color theme="1"/>
      <name val="Arial"/>
      <family val="2"/>
    </font>
    <font>
      <sz val="10"/>
      <color theme="1"/>
      <name val="Arial"/>
      <family val="2"/>
    </font>
    <font>
      <b/>
      <sz val="11"/>
      <name val="Calibri"/>
      <family val="2"/>
      <scheme val="minor"/>
    </font>
    <font>
      <sz val="11"/>
      <name val="Calibri"/>
      <family val="2"/>
      <scheme val="minor"/>
    </font>
    <font>
      <sz val="11"/>
      <color rgb="FF0070C0"/>
      <name val="Arial"/>
      <family val="2"/>
    </font>
    <font>
      <b/>
      <sz val="10"/>
      <color theme="1"/>
      <name val="Arial"/>
      <family val="2"/>
    </font>
    <font>
      <b/>
      <sz val="8"/>
      <color rgb="FFFF0000"/>
      <name val="Arial"/>
      <family val="2"/>
    </font>
    <font>
      <b/>
      <sz val="11"/>
      <color theme="1"/>
      <name val="Arial"/>
      <family val="2"/>
    </font>
    <font>
      <b/>
      <u/>
      <sz val="11"/>
      <color theme="1"/>
      <name val="Calibri"/>
      <family val="2"/>
      <scheme val="minor"/>
    </font>
    <font>
      <b/>
      <sz val="16"/>
      <name val="Calibri"/>
      <family val="2"/>
    </font>
    <font>
      <b/>
      <sz val="16"/>
      <name val="Arial"/>
      <family val="2"/>
    </font>
    <font>
      <i/>
      <sz val="11"/>
      <name val="Arial"/>
      <family val="2"/>
    </font>
    <font>
      <sz val="11"/>
      <color theme="0"/>
      <name val="Calibri"/>
      <family val="2"/>
      <scheme val="minor"/>
    </font>
    <font>
      <b/>
      <sz val="20"/>
      <color theme="1"/>
      <name val="Calibri"/>
      <family val="2"/>
      <scheme val="minor"/>
    </font>
  </fonts>
  <fills count="13">
    <fill>
      <patternFill patternType="none"/>
    </fill>
    <fill>
      <patternFill patternType="gray125"/>
    </fill>
    <fill>
      <patternFill patternType="solid">
        <fgColor indexed="57"/>
        <bgColor indexed="64"/>
      </patternFill>
    </fill>
    <fill>
      <patternFill patternType="solid">
        <fgColor indexed="9"/>
        <bgColor indexed="64"/>
      </patternFill>
    </fill>
    <fill>
      <patternFill patternType="solid">
        <fgColor rgb="FF00B050"/>
        <bgColor indexed="64"/>
      </patternFill>
    </fill>
    <fill>
      <patternFill patternType="solid">
        <fgColor theme="7" tint="0.59999389629810485"/>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bgColor indexed="64"/>
      </patternFill>
    </fill>
  </fills>
  <borders count="3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s>
  <cellStyleXfs count="1">
    <xf numFmtId="0" fontId="0" fillId="0" borderId="0"/>
  </cellStyleXfs>
  <cellXfs count="328">
    <xf numFmtId="0" fontId="0" fillId="0" borderId="0" xfId="0"/>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15"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justify" vertical="top" wrapText="1"/>
    </xf>
    <xf numFmtId="0" fontId="5" fillId="0" borderId="1" xfId="0" applyFont="1" applyBorder="1" applyAlignment="1">
      <alignment horizontal="justify" vertical="center" wrapText="1"/>
    </xf>
    <xf numFmtId="0" fontId="9"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3" borderId="1" xfId="0" applyFont="1" applyFill="1" applyBorder="1" applyAlignment="1">
      <alignment vertical="center" wrapText="1"/>
    </xf>
    <xf numFmtId="0" fontId="18" fillId="0" borderId="0" xfId="0" applyFont="1"/>
    <xf numFmtId="0" fontId="5" fillId="0" borderId="3" xfId="0" applyFont="1" applyBorder="1" applyAlignment="1">
      <alignment horizontal="center" vertical="center" wrapText="1"/>
    </xf>
    <xf numFmtId="15" fontId="5" fillId="0" borderId="3" xfId="0" applyNumberFormat="1" applyFont="1" applyBorder="1" applyAlignment="1">
      <alignment horizontal="center" vertical="center" wrapText="1"/>
    </xf>
    <xf numFmtId="0" fontId="6" fillId="3" borderId="3" xfId="0" applyFont="1" applyFill="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center" wrapText="1"/>
    </xf>
    <xf numFmtId="0" fontId="5" fillId="0" borderId="1" xfId="0" applyFont="1" applyBorder="1" applyAlignment="1">
      <alignment horizontal="left" vertical="top" wrapText="1"/>
    </xf>
    <xf numFmtId="0" fontId="0" fillId="0" borderId="0" xfId="0" applyAlignment="1">
      <alignment vertical="center" wrapText="1"/>
    </xf>
    <xf numFmtId="0" fontId="0" fillId="0" borderId="0" xfId="0" applyAlignment="1">
      <alignment vertical="center"/>
    </xf>
    <xf numFmtId="0" fontId="6" fillId="0" borderId="1" xfId="0" applyFont="1" applyBorder="1" applyAlignment="1">
      <alignment horizontal="left" vertical="top" wrapText="1"/>
    </xf>
    <xf numFmtId="0" fontId="0" fillId="0" borderId="4" xfId="0" applyBorder="1" applyAlignment="1">
      <alignment vertical="center"/>
    </xf>
    <xf numFmtId="14" fontId="0" fillId="0" borderId="4" xfId="0" applyNumberFormat="1" applyBorder="1" applyAlignment="1">
      <alignment horizontal="center" vertical="center"/>
    </xf>
    <xf numFmtId="0" fontId="17" fillId="0" borderId="4" xfId="0" applyFont="1" applyBorder="1" applyAlignment="1">
      <alignment horizontal="center" vertical="center"/>
    </xf>
    <xf numFmtId="0" fontId="8" fillId="4" borderId="4" xfId="0" applyFont="1" applyFill="1" applyBorder="1" applyAlignment="1">
      <alignment horizontal="center" vertical="center" textRotation="90" wrapText="1"/>
    </xf>
    <xf numFmtId="0" fontId="6" fillId="4" borderId="4" xfId="0" applyFont="1" applyFill="1" applyBorder="1" applyAlignment="1">
      <alignment horizontal="center" vertical="center" wrapText="1"/>
    </xf>
    <xf numFmtId="0" fontId="19" fillId="0" borderId="2" xfId="0" applyFont="1" applyBorder="1" applyAlignment="1">
      <alignment horizontal="center" vertical="center" wrapText="1"/>
    </xf>
    <xf numFmtId="2" fontId="19" fillId="0" borderId="2" xfId="0" applyNumberFormat="1" applyFont="1" applyBorder="1" applyAlignment="1">
      <alignment horizontal="center" vertical="center" wrapText="1"/>
    </xf>
    <xf numFmtId="2" fontId="19" fillId="5" borderId="2" xfId="0" applyNumberFormat="1"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9"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14" fillId="3" borderId="4"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0" fillId="0" borderId="0" xfId="0" applyAlignment="1">
      <alignment horizontal="center" vertical="center"/>
    </xf>
    <xf numFmtId="0" fontId="17" fillId="0" borderId="4" xfId="0" applyFont="1" applyBorder="1" applyAlignment="1">
      <alignment horizontal="center" vertical="center" wrapText="1"/>
    </xf>
    <xf numFmtId="0" fontId="20" fillId="0" borderId="4" xfId="0" applyFont="1" applyBorder="1" applyAlignment="1">
      <alignmen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xf numFmtId="2" fontId="5" fillId="0" borderId="9" xfId="0" applyNumberFormat="1" applyFont="1" applyBorder="1" applyAlignment="1">
      <alignment horizontal="center" vertical="center" wrapText="1"/>
    </xf>
    <xf numFmtId="0" fontId="6" fillId="2"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15" fontId="5" fillId="0" borderId="9" xfId="0" applyNumberFormat="1" applyFont="1" applyBorder="1" applyAlignment="1">
      <alignment horizontal="center" vertical="center" wrapText="1"/>
    </xf>
    <xf numFmtId="0" fontId="5" fillId="3" borderId="9" xfId="0" applyFont="1" applyFill="1" applyBorder="1" applyAlignment="1">
      <alignment horizontal="center" vertical="center" wrapText="1"/>
    </xf>
    <xf numFmtId="0" fontId="20" fillId="0" borderId="4" xfId="0" applyFont="1" applyBorder="1" applyAlignment="1">
      <alignment horizontal="center" vertical="center" wrapText="1"/>
    </xf>
    <xf numFmtId="2" fontId="5"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5" fontId="5" fillId="0" borderId="4" xfId="0" applyNumberFormat="1" applyFont="1" applyBorder="1" applyAlignment="1">
      <alignment horizontal="center" vertical="center" wrapText="1"/>
    </xf>
    <xf numFmtId="0" fontId="0" fillId="0" borderId="4" xfId="0" applyBorder="1" applyAlignment="1">
      <alignment horizontal="center" vertical="center"/>
    </xf>
    <xf numFmtId="0" fontId="21" fillId="10" borderId="4" xfId="0" applyFont="1" applyFill="1" applyBorder="1" applyAlignment="1">
      <alignment horizontal="center" vertical="center"/>
    </xf>
    <xf numFmtId="0" fontId="21" fillId="10" borderId="4"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0" fillId="0" borderId="4" xfId="0" applyBorder="1"/>
    <xf numFmtId="0" fontId="0" fillId="0" borderId="4" xfId="0" applyBorder="1" applyAlignment="1">
      <alignment wrapText="1"/>
    </xf>
    <xf numFmtId="0" fontId="20" fillId="0" borderId="4" xfId="0" applyFont="1" applyBorder="1" applyAlignment="1">
      <alignment horizontal="center" vertical="center"/>
    </xf>
    <xf numFmtId="49" fontId="22" fillId="0" borderId="4" xfId="0" quotePrefix="1" applyNumberFormat="1" applyFont="1" applyBorder="1" applyAlignment="1" applyProtection="1">
      <alignment horizontal="center" vertical="center" wrapText="1" readingOrder="1"/>
      <protection locked="0"/>
    </xf>
    <xf numFmtId="0" fontId="19" fillId="0" borderId="5" xfId="0" applyFont="1" applyBorder="1" applyAlignment="1">
      <alignment horizontal="center" vertical="center" wrapText="1"/>
    </xf>
    <xf numFmtId="0" fontId="19" fillId="6" borderId="4" xfId="0" applyFont="1" applyFill="1" applyBorder="1" applyAlignment="1">
      <alignment horizontal="center" vertical="center" wrapText="1"/>
    </xf>
    <xf numFmtId="0" fontId="0" fillId="0" borderId="4" xfId="0" applyBorder="1" applyAlignment="1">
      <alignment vertical="center" wrapText="1"/>
    </xf>
    <xf numFmtId="0" fontId="23" fillId="0" borderId="0" xfId="0" applyFont="1" applyAlignment="1">
      <alignment vertical="center"/>
    </xf>
    <xf numFmtId="0" fontId="18" fillId="0" borderId="0" xfId="0" applyFont="1" applyAlignment="1">
      <alignment vertical="center"/>
    </xf>
    <xf numFmtId="0" fontId="6"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4"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5" fillId="0" borderId="9" xfId="0" applyFont="1" applyBorder="1" applyAlignment="1">
      <alignment horizontal="left" vertical="top" wrapText="1"/>
    </xf>
    <xf numFmtId="0" fontId="5" fillId="0" borderId="4" xfId="0" applyFont="1" applyBorder="1" applyAlignment="1">
      <alignment horizontal="center" vertical="top" wrapText="1"/>
    </xf>
    <xf numFmtId="0" fontId="5" fillId="0" borderId="4" xfId="0" applyFont="1" applyBorder="1" applyAlignment="1">
      <alignment horizontal="left" vertical="top" wrapText="1"/>
    </xf>
    <xf numFmtId="0" fontId="6" fillId="3" borderId="9" xfId="0" applyFont="1" applyFill="1" applyBorder="1" applyAlignment="1">
      <alignmen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vertical="top" wrapText="1"/>
    </xf>
    <xf numFmtId="49" fontId="22" fillId="0" borderId="4" xfId="0" applyNumberFormat="1" applyFont="1" applyBorder="1" applyAlignment="1" applyProtection="1">
      <alignment horizontal="center" vertical="center" wrapText="1" readingOrder="1"/>
      <protection locked="0"/>
    </xf>
    <xf numFmtId="0" fontId="6" fillId="2" borderId="12" xfId="0" applyFont="1" applyFill="1" applyBorder="1" applyAlignment="1">
      <alignment horizontal="center" vertical="center" wrapText="1"/>
    </xf>
    <xf numFmtId="0" fontId="20" fillId="0" borderId="11" xfId="0" applyFont="1" applyBorder="1" applyAlignment="1">
      <alignment vertical="center" wrapText="1"/>
    </xf>
    <xf numFmtId="0" fontId="6" fillId="2" borderId="1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2" fontId="15"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2" fontId="19" fillId="0" borderId="3" xfId="0" applyNumberFormat="1" applyFont="1" applyBorder="1" applyAlignment="1">
      <alignment horizontal="center" vertical="center" wrapText="1"/>
    </xf>
    <xf numFmtId="0" fontId="19" fillId="3" borderId="3"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4" xfId="0" applyFont="1" applyFill="1" applyBorder="1" applyAlignment="1">
      <alignment horizontal="left" vertical="top" wrapText="1"/>
    </xf>
    <xf numFmtId="15" fontId="5" fillId="0" borderId="4" xfId="0" applyNumberFormat="1" applyFont="1" applyBorder="1" applyAlignment="1">
      <alignment horizontal="center" vertical="top" wrapText="1"/>
    </xf>
    <xf numFmtId="0" fontId="0" fillId="0" borderId="0" xfId="0" applyAlignment="1">
      <alignment horizontal="center" vertical="center" wrapText="1"/>
    </xf>
    <xf numFmtId="14" fontId="5" fillId="0" borderId="1" xfId="0" applyNumberFormat="1" applyFont="1" applyBorder="1" applyAlignment="1">
      <alignment horizontal="center" vertical="center" wrapText="1"/>
    </xf>
    <xf numFmtId="0" fontId="5" fillId="0" borderId="7" xfId="0" applyFont="1" applyBorder="1" applyAlignment="1">
      <alignment horizontal="left" vertical="center" wrapText="1"/>
    </xf>
    <xf numFmtId="2" fontId="5" fillId="0" borderId="2" xfId="0" applyNumberFormat="1" applyFont="1" applyBorder="1" applyAlignment="1">
      <alignment horizontal="center" vertical="center" wrapText="1"/>
    </xf>
    <xf numFmtId="0" fontId="6" fillId="8" borderId="4" xfId="0" applyFont="1" applyFill="1" applyBorder="1" applyAlignment="1">
      <alignment horizontal="center" vertical="center" wrapText="1"/>
    </xf>
    <xf numFmtId="9" fontId="4" fillId="2" borderId="0" xfId="0" applyNumberFormat="1" applyFont="1" applyFill="1" applyAlignment="1">
      <alignment horizontal="center" vertical="center" wrapText="1"/>
    </xf>
    <xf numFmtId="9" fontId="4" fillId="8" borderId="0" xfId="0" applyNumberFormat="1" applyFont="1" applyFill="1" applyAlignment="1">
      <alignment horizontal="center" vertical="center" wrapText="1"/>
    </xf>
    <xf numFmtId="0" fontId="8" fillId="4" borderId="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5" fontId="5" fillId="0" borderId="9" xfId="0" applyNumberFormat="1" applyFont="1" applyBorder="1" applyAlignment="1">
      <alignment horizontal="center" vertical="top" wrapText="1"/>
    </xf>
    <xf numFmtId="0" fontId="9" fillId="3" borderId="9" xfId="0" applyFont="1" applyFill="1" applyBorder="1" applyAlignment="1">
      <alignment horizontal="center" vertical="center" wrapText="1"/>
    </xf>
    <xf numFmtId="0" fontId="0" fillId="0" borderId="11" xfId="0" applyBorder="1" applyAlignment="1">
      <alignment vertical="center"/>
    </xf>
    <xf numFmtId="0" fontId="12" fillId="0" borderId="8" xfId="0" applyFont="1" applyBorder="1" applyAlignment="1">
      <alignment horizontal="left" vertical="top"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6" fillId="4" borderId="18" xfId="0" applyFont="1" applyFill="1" applyBorder="1" applyAlignment="1">
      <alignment horizontal="center" vertical="center" wrapText="1"/>
    </xf>
    <xf numFmtId="0" fontId="3" fillId="0" borderId="0" xfId="0" applyFont="1" applyAlignment="1">
      <alignment horizontal="center" vertical="center" wrapText="1"/>
    </xf>
    <xf numFmtId="0" fontId="28" fillId="0" borderId="31" xfId="0" applyFont="1" applyBorder="1" applyAlignment="1">
      <alignment horizontal="left" vertical="center"/>
    </xf>
    <xf numFmtId="0" fontId="2" fillId="0" borderId="0" xfId="0" applyFont="1" applyAlignment="1">
      <alignment horizontal="center" vertical="center" wrapText="1"/>
    </xf>
    <xf numFmtId="14" fontId="5" fillId="3" borderId="0" xfId="0" applyNumberFormat="1" applyFont="1" applyFill="1" applyAlignment="1">
      <alignment horizontal="center" vertical="center" wrapText="1"/>
    </xf>
    <xf numFmtId="14" fontId="29" fillId="0" borderId="32" xfId="0" applyNumberFormat="1" applyFont="1" applyBorder="1" applyAlignment="1">
      <alignment horizontal="center" vertical="center" wrapText="1"/>
    </xf>
    <xf numFmtId="0" fontId="2" fillId="0" borderId="0" xfId="0" applyFont="1" applyAlignment="1">
      <alignment vertical="center" wrapText="1"/>
    </xf>
    <xf numFmtId="14" fontId="6" fillId="3" borderId="0" xfId="0" applyNumberFormat="1" applyFont="1" applyFill="1" applyAlignment="1">
      <alignment horizontal="center" vertical="center" wrapText="1"/>
    </xf>
    <xf numFmtId="0" fontId="2" fillId="0" borderId="11" xfId="0" applyFont="1" applyBorder="1" applyAlignment="1">
      <alignment vertical="center" wrapText="1"/>
    </xf>
    <xf numFmtId="0" fontId="2" fillId="0" borderId="24" xfId="0" applyFont="1" applyBorder="1" applyAlignment="1">
      <alignment vertical="center" wrapText="1"/>
    </xf>
    <xf numFmtId="0" fontId="2" fillId="0" borderId="18" xfId="0" applyFont="1" applyBorder="1" applyAlignment="1">
      <alignment vertical="center" wrapText="1"/>
    </xf>
    <xf numFmtId="14" fontId="0" fillId="0" borderId="0" xfId="0" applyNumberFormat="1" applyAlignment="1">
      <alignment horizontal="center" vertical="center"/>
    </xf>
    <xf numFmtId="0" fontId="0" fillId="0" borderId="0" xfId="0" applyAlignment="1">
      <alignment horizontal="left" vertical="center"/>
    </xf>
    <xf numFmtId="0" fontId="6" fillId="4" borderId="4" xfId="0" applyFont="1" applyFill="1" applyBorder="1" applyAlignment="1">
      <alignment vertical="center" wrapText="1"/>
    </xf>
    <xf numFmtId="0" fontId="5" fillId="0" borderId="6" xfId="0" applyFont="1" applyBorder="1" applyAlignment="1">
      <alignment horizontal="left" vertical="center" wrapText="1"/>
    </xf>
    <xf numFmtId="0" fontId="20" fillId="0" borderId="10" xfId="0" applyFont="1" applyBorder="1" applyAlignment="1">
      <alignment vertical="center" wrapText="1"/>
    </xf>
    <xf numFmtId="0" fontId="6" fillId="0" borderId="4" xfId="0" applyFont="1" applyBorder="1" applyAlignment="1">
      <alignment horizontal="left" vertical="top" wrapText="1"/>
    </xf>
    <xf numFmtId="0" fontId="6" fillId="0" borderId="4" xfId="0" applyFont="1" applyBorder="1" applyAlignment="1">
      <alignment horizontal="left" vertical="center" wrapText="1"/>
    </xf>
    <xf numFmtId="0" fontId="6" fillId="4" borderId="18" xfId="0" applyFont="1" applyFill="1" applyBorder="1" applyAlignment="1">
      <alignment horizontal="left" vertical="center" wrapText="1"/>
    </xf>
    <xf numFmtId="0" fontId="6" fillId="4" borderId="18" xfId="0" applyFont="1" applyFill="1" applyBorder="1" applyAlignment="1">
      <alignment vertical="top" wrapText="1"/>
    </xf>
    <xf numFmtId="0" fontId="22" fillId="0" borderId="4" xfId="0" applyFont="1" applyBorder="1"/>
    <xf numFmtId="0" fontId="22" fillId="0" borderId="0" xfId="0" applyFont="1"/>
    <xf numFmtId="2" fontId="6"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9" fillId="3" borderId="0" xfId="0" applyFont="1" applyFill="1" applyAlignment="1">
      <alignment horizontal="center" vertical="center" wrapText="1"/>
    </xf>
    <xf numFmtId="0" fontId="9" fillId="6" borderId="0" xfId="0" applyFont="1" applyFill="1" applyAlignment="1">
      <alignment horizontal="center" vertical="center" wrapText="1"/>
    </xf>
    <xf numFmtId="0" fontId="6" fillId="6" borderId="0" xfId="0" applyFont="1" applyFill="1" applyAlignment="1">
      <alignment horizontal="center" vertical="center" wrapText="1"/>
    </xf>
    <xf numFmtId="0" fontId="22" fillId="0" borderId="4" xfId="0" applyFont="1" applyBorder="1" applyAlignment="1">
      <alignment wrapText="1"/>
    </xf>
    <xf numFmtId="49" fontId="21" fillId="0" borderId="4" xfId="0" applyNumberFormat="1" applyFont="1" applyBorder="1" applyAlignment="1" applyProtection="1">
      <alignment horizontal="center" vertical="center" wrapText="1" readingOrder="1"/>
      <protection locked="0"/>
    </xf>
    <xf numFmtId="0" fontId="22" fillId="0" borderId="4" xfId="0" applyFont="1" applyBorder="1" applyAlignment="1">
      <alignment vertical="center" wrapText="1"/>
    </xf>
    <xf numFmtId="0" fontId="22" fillId="0" borderId="4" xfId="0" applyFont="1" applyBorder="1" applyAlignment="1">
      <alignment vertical="center"/>
    </xf>
    <xf numFmtId="0" fontId="5" fillId="0" borderId="4" xfId="0" applyFont="1" applyBorder="1" applyAlignment="1">
      <alignment vertical="center" wrapText="1"/>
    </xf>
    <xf numFmtId="49" fontId="21" fillId="0" borderId="0" xfId="0" applyNumberFormat="1" applyFont="1" applyAlignment="1" applyProtection="1">
      <alignment horizontal="center" vertical="center" wrapText="1" readingOrder="1"/>
      <protection locked="0"/>
    </xf>
    <xf numFmtId="0" fontId="5" fillId="0" borderId="4" xfId="0" applyFont="1" applyBorder="1" applyAlignment="1">
      <alignment wrapText="1"/>
    </xf>
    <xf numFmtId="0" fontId="5" fillId="0" borderId="4" xfId="0" applyFont="1" applyBorder="1"/>
    <xf numFmtId="0" fontId="22" fillId="0" borderId="4" xfId="0" applyFont="1" applyBorder="1" applyAlignment="1">
      <alignment horizontal="center" vertical="center"/>
    </xf>
    <xf numFmtId="0" fontId="0" fillId="0" borderId="11" xfId="0" applyBorder="1" applyAlignment="1">
      <alignment vertical="center" wrapText="1"/>
    </xf>
    <xf numFmtId="0" fontId="6" fillId="6" borderId="9" xfId="0" applyFont="1" applyFill="1" applyBorder="1" applyAlignment="1">
      <alignment horizontal="center" vertical="center" wrapText="1"/>
    </xf>
    <xf numFmtId="2" fontId="5" fillId="0" borderId="3" xfId="0" applyNumberFormat="1" applyFont="1" applyBorder="1" applyAlignment="1">
      <alignment horizontal="center" vertical="center" wrapText="1"/>
    </xf>
    <xf numFmtId="0" fontId="5" fillId="0" borderId="12" xfId="0" applyFont="1" applyBorder="1" applyAlignment="1">
      <alignment horizontal="left" vertical="center"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0" fontId="16" fillId="0" borderId="0" xfId="0" applyFont="1"/>
    <xf numFmtId="0" fontId="14" fillId="3" borderId="1"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6" fillId="0" borderId="6" xfId="0" applyFont="1" applyBorder="1" applyAlignment="1">
      <alignment horizontal="left" vertical="center" wrapText="1"/>
    </xf>
    <xf numFmtId="0" fontId="6" fillId="2" borderId="36" xfId="0" applyFont="1" applyFill="1" applyBorder="1" applyAlignment="1">
      <alignment horizontal="center" vertical="center" wrapText="1"/>
    </xf>
    <xf numFmtId="0" fontId="10"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3" fillId="0" borderId="0" xfId="0" applyFont="1"/>
    <xf numFmtId="0" fontId="6" fillId="0" borderId="18" xfId="0" applyFont="1" applyBorder="1" applyAlignment="1">
      <alignment horizontal="center" vertical="center" wrapText="1"/>
    </xf>
    <xf numFmtId="0" fontId="20" fillId="0" borderId="18" xfId="0" applyFont="1" applyBorder="1" applyAlignment="1">
      <alignment vertical="center" wrapText="1"/>
    </xf>
    <xf numFmtId="0" fontId="20"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3" borderId="18" xfId="0" applyFont="1" applyFill="1" applyBorder="1" applyAlignment="1">
      <alignment horizontal="center" vertical="center" wrapText="1"/>
    </xf>
    <xf numFmtId="15" fontId="5" fillId="0" borderId="18" xfId="0" applyNumberFormat="1" applyFont="1" applyBorder="1" applyAlignment="1">
      <alignment horizontal="center" vertical="center" wrapText="1"/>
    </xf>
    <xf numFmtId="0" fontId="5" fillId="6" borderId="18" xfId="0" applyFont="1" applyFill="1" applyBorder="1" applyAlignment="1">
      <alignment horizontal="center" vertical="center" wrapText="1"/>
    </xf>
    <xf numFmtId="0" fontId="10" fillId="0" borderId="2" xfId="0" applyFont="1" applyBorder="1" applyAlignment="1">
      <alignment horizontal="center" vertical="center" wrapText="1"/>
    </xf>
    <xf numFmtId="0" fontId="24" fillId="0" borderId="16" xfId="0" applyFont="1" applyBorder="1" applyAlignment="1">
      <alignment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49" fontId="21" fillId="6" borderId="4" xfId="0" applyNumberFormat="1" applyFont="1" applyFill="1" applyBorder="1" applyAlignment="1" applyProtection="1">
      <alignment horizontal="center" vertical="center" wrapText="1" readingOrder="1"/>
      <protection locked="0"/>
    </xf>
    <xf numFmtId="49" fontId="22" fillId="0" borderId="4" xfId="0" quotePrefix="1" applyNumberFormat="1" applyFont="1" applyBorder="1" applyAlignment="1" applyProtection="1">
      <alignment horizontal="left" vertical="center" wrapText="1" readingOrder="1"/>
      <protection locked="0"/>
    </xf>
    <xf numFmtId="49" fontId="22" fillId="0" borderId="4" xfId="0" quotePrefix="1" applyNumberFormat="1" applyFont="1" applyBorder="1" applyAlignment="1" applyProtection="1">
      <alignment horizontal="justify" vertical="center" wrapText="1" readingOrder="1"/>
      <protection locked="0"/>
    </xf>
    <xf numFmtId="0" fontId="30" fillId="0" borderId="0" xfId="0" applyFont="1" applyAlignment="1">
      <alignment vertical="center"/>
    </xf>
    <xf numFmtId="0" fontId="12" fillId="0" borderId="6" xfId="0" applyFont="1" applyBorder="1" applyAlignment="1">
      <alignment horizontal="left" vertical="center" wrapText="1"/>
    </xf>
    <xf numFmtId="0" fontId="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 fillId="0" borderId="18" xfId="0" applyFont="1" applyBorder="1" applyAlignment="1">
      <alignment horizontal="center" vertical="center" wrapText="1"/>
    </xf>
    <xf numFmtId="49" fontId="22" fillId="6" borderId="4" xfId="0" applyNumberFormat="1" applyFont="1" applyFill="1" applyBorder="1" applyAlignment="1" applyProtection="1">
      <alignment horizontal="center" vertical="center" wrapText="1" readingOrder="1"/>
      <protection locked="0"/>
    </xf>
    <xf numFmtId="49" fontId="21" fillId="6" borderId="0" xfId="0" applyNumberFormat="1" applyFont="1" applyFill="1" applyAlignment="1" applyProtection="1">
      <alignment horizontal="center" vertical="center" wrapText="1" readingOrder="1"/>
      <protection locked="0"/>
    </xf>
    <xf numFmtId="9" fontId="4" fillId="7" borderId="0" xfId="0" applyNumberFormat="1" applyFont="1" applyFill="1" applyAlignment="1">
      <alignment horizontal="center" vertical="center" wrapText="1"/>
    </xf>
    <xf numFmtId="9" fontId="4" fillId="9" borderId="0" xfId="0" applyNumberFormat="1" applyFont="1" applyFill="1" applyAlignment="1">
      <alignment horizontal="center" vertical="center" wrapText="1"/>
    </xf>
    <xf numFmtId="0" fontId="17" fillId="0" borderId="0" xfId="0" applyFont="1"/>
    <xf numFmtId="0" fontId="6" fillId="4" borderId="15"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6"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8" fillId="4" borderId="4" xfId="0" applyFont="1" applyFill="1" applyBorder="1" applyAlignment="1">
      <alignment horizontal="center" vertical="center" textRotation="90" wrapText="1"/>
    </xf>
    <xf numFmtId="0" fontId="8" fillId="4" borderId="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9" fillId="5"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2" fontId="19" fillId="0" borderId="33" xfId="0" applyNumberFormat="1" applyFont="1" applyBorder="1" applyAlignment="1">
      <alignment horizontal="center" vertical="center" wrapText="1"/>
    </xf>
    <xf numFmtId="2" fontId="19" fillId="0" borderId="34" xfId="0" applyNumberFormat="1" applyFont="1" applyBorder="1" applyAlignment="1">
      <alignment horizontal="center" vertical="center" wrapText="1"/>
    </xf>
    <xf numFmtId="2" fontId="19" fillId="0" borderId="35"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6" fillId="4" borderId="1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8" xfId="0" applyFont="1" applyBorder="1" applyAlignment="1">
      <alignment horizontal="center" vertical="center" wrapText="1"/>
    </xf>
    <xf numFmtId="2" fontId="19" fillId="0" borderId="2" xfId="0" applyNumberFormat="1" applyFont="1" applyBorder="1" applyAlignment="1">
      <alignment horizontal="justify" vertical="center" wrapText="1"/>
    </xf>
    <xf numFmtId="0" fontId="26" fillId="0" borderId="2" xfId="0" applyFont="1" applyBorder="1" applyAlignment="1">
      <alignment horizontal="justify" vertical="center" wrapText="1"/>
    </xf>
    <xf numFmtId="0" fontId="6" fillId="4" borderId="1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2" fillId="0" borderId="4" xfId="0" applyFont="1" applyBorder="1" applyAlignment="1">
      <alignment horizontal="center" vertical="center" wrapText="1"/>
    </xf>
    <xf numFmtId="2" fontId="19" fillId="0" borderId="3" xfId="0" applyNumberFormat="1" applyFont="1" applyBorder="1" applyAlignment="1">
      <alignment horizontal="justify" vertical="center" wrapText="1"/>
    </xf>
    <xf numFmtId="0" fontId="26" fillId="0" borderId="3" xfId="0" applyFont="1" applyBorder="1" applyAlignment="1">
      <alignment horizontal="justify" vertical="center" wrapText="1"/>
    </xf>
    <xf numFmtId="0" fontId="17" fillId="0" borderId="4" xfId="0" applyFont="1" applyBorder="1" applyAlignment="1">
      <alignment horizontal="center" vertical="center"/>
    </xf>
    <xf numFmtId="0" fontId="27" fillId="0" borderId="11" xfId="0" applyFont="1" applyBorder="1" applyAlignment="1">
      <alignment horizontal="center" vertical="center"/>
    </xf>
    <xf numFmtId="0" fontId="27" fillId="0" borderId="18" xfId="0" applyFont="1" applyBorder="1" applyAlignment="1">
      <alignment horizontal="center" vertical="center"/>
    </xf>
    <xf numFmtId="0" fontId="27" fillId="0" borderId="4" xfId="0" applyFont="1" applyBorder="1" applyAlignment="1">
      <alignment horizontal="center" vertical="center"/>
    </xf>
    <xf numFmtId="0" fontId="17"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21" fillId="10" borderId="16" xfId="0" applyFont="1" applyFill="1" applyBorder="1" applyAlignment="1">
      <alignment horizontal="center" vertical="center" wrapText="1"/>
    </xf>
    <xf numFmtId="0" fontId="21" fillId="10" borderId="28"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21" fillId="0" borderId="11"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18" xfId="0" applyFont="1" applyBorder="1" applyAlignment="1">
      <alignment horizontal="center" vertical="center" wrapText="1"/>
    </xf>
    <xf numFmtId="0" fontId="0" fillId="0" borderId="0" xfId="0" applyAlignment="1">
      <alignment vertical="center"/>
    </xf>
    <xf numFmtId="0" fontId="17" fillId="0" borderId="10"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6" fillId="6"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wrapText="1"/>
    </xf>
    <xf numFmtId="0" fontId="32" fillId="10" borderId="0" xfId="0" applyFont="1" applyFill="1" applyAlignment="1">
      <alignment horizontal="center"/>
    </xf>
    <xf numFmtId="0" fontId="6" fillId="10" borderId="4"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6" fillId="10" borderId="16" xfId="0" applyFont="1" applyFill="1" applyBorder="1" applyAlignment="1">
      <alignment horizontal="center" vertical="center" wrapText="1"/>
    </xf>
    <xf numFmtId="0" fontId="6" fillId="10" borderId="15" xfId="0" applyFont="1" applyFill="1" applyBorder="1" applyAlignment="1">
      <alignment horizontal="center" vertical="center" wrapText="1"/>
    </xf>
    <xf numFmtId="0" fontId="6" fillId="10" borderId="0" xfId="0" applyFont="1" applyFill="1" applyAlignment="1">
      <alignment horizontal="center" vertical="center" wrapText="1"/>
    </xf>
    <xf numFmtId="0" fontId="8" fillId="10" borderId="4"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8" fillId="10" borderId="4" xfId="0" applyFont="1" applyFill="1" applyBorder="1" applyAlignment="1">
      <alignment horizontal="center" vertical="center" textRotation="90" wrapText="1"/>
    </xf>
    <xf numFmtId="0" fontId="17" fillId="10" borderId="4"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8" fillId="10" borderId="4" xfId="0" applyFont="1" applyFill="1" applyBorder="1" applyAlignment="1">
      <alignment horizontal="center" vertical="center" textRotation="90" wrapText="1"/>
    </xf>
    <xf numFmtId="0" fontId="7" fillId="10" borderId="18"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17" xfId="0" applyFont="1" applyFill="1" applyBorder="1" applyAlignment="1">
      <alignment horizontal="center" vertical="center" wrapText="1"/>
    </xf>
    <xf numFmtId="0" fontId="19" fillId="0" borderId="37" xfId="0" applyFont="1" applyBorder="1" applyAlignment="1">
      <alignment horizontal="center" vertical="center" wrapText="1"/>
    </xf>
    <xf numFmtId="0" fontId="6" fillId="0" borderId="7" xfId="0" applyFont="1" applyBorder="1" applyAlignment="1">
      <alignment horizontal="center" vertical="center" wrapText="1"/>
    </xf>
    <xf numFmtId="0" fontId="9" fillId="3" borderId="7"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0" borderId="4" xfId="0" applyFont="1" applyBorder="1" applyAlignment="1">
      <alignment horizontal="center" vertical="center"/>
    </xf>
    <xf numFmtId="0" fontId="6" fillId="10" borderId="11" xfId="0" applyFont="1" applyFill="1" applyBorder="1" applyAlignment="1">
      <alignment horizontal="center" vertical="center" wrapText="1"/>
    </xf>
    <xf numFmtId="0" fontId="6" fillId="10" borderId="24" xfId="0" applyFont="1" applyFill="1" applyBorder="1" applyAlignment="1">
      <alignment horizontal="center" vertical="center" wrapText="1"/>
    </xf>
    <xf numFmtId="0" fontId="8" fillId="10" borderId="11" xfId="0" applyFont="1" applyFill="1" applyBorder="1" applyAlignment="1">
      <alignment horizontal="center" vertical="center" textRotation="90" wrapText="1"/>
    </xf>
    <xf numFmtId="0" fontId="8" fillId="10" borderId="4" xfId="0" applyFont="1" applyFill="1" applyBorder="1" applyAlignment="1">
      <alignment horizontal="center" vertical="center" wrapText="1"/>
    </xf>
    <xf numFmtId="0" fontId="8" fillId="10" borderId="18" xfId="0" applyFont="1" applyFill="1" applyBorder="1" applyAlignment="1">
      <alignment horizontal="center" vertical="center" textRotation="90" wrapText="1"/>
    </xf>
    <xf numFmtId="0" fontId="4" fillId="12" borderId="4"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10" borderId="25"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10" borderId="2" xfId="0" applyFont="1" applyFill="1" applyBorder="1" applyAlignment="1">
      <alignment horizontal="center" vertical="center" wrapText="1"/>
    </xf>
    <xf numFmtId="0" fontId="19" fillId="10" borderId="2" xfId="0" applyFont="1" applyFill="1" applyBorder="1" applyAlignment="1">
      <alignment horizontal="center" vertical="center" wrapText="1"/>
    </xf>
    <xf numFmtId="2" fontId="19" fillId="10" borderId="2" xfId="0" applyNumberFormat="1" applyFont="1" applyFill="1" applyBorder="1" applyAlignment="1">
      <alignment horizontal="center" vertical="center" wrapText="1"/>
    </xf>
    <xf numFmtId="2" fontId="19" fillId="10" borderId="33" xfId="0" applyNumberFormat="1" applyFont="1" applyFill="1" applyBorder="1" applyAlignment="1">
      <alignment horizontal="justify" vertical="center" wrapText="1"/>
    </xf>
    <xf numFmtId="2" fontId="19" fillId="10" borderId="34" xfId="0" applyNumberFormat="1" applyFont="1" applyFill="1" applyBorder="1" applyAlignment="1">
      <alignment horizontal="justify" vertical="center" wrapText="1"/>
    </xf>
    <xf numFmtId="2" fontId="19" fillId="10" borderId="35" xfId="0" applyNumberFormat="1" applyFont="1" applyFill="1" applyBorder="1" applyAlignment="1">
      <alignment horizontal="justify" vertical="center" wrapText="1"/>
    </xf>
    <xf numFmtId="0" fontId="17" fillId="10" borderId="10"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31" fillId="0" borderId="0" xfId="0" applyFont="1"/>
  </cellXfs>
  <cellStyles count="1">
    <cellStyle name="Normal" xfId="0" builtinId="0"/>
  </cellStyles>
  <dxfs count="183">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ont>
        <b/>
        <i val="0"/>
        <condense val="0"/>
        <extend val="0"/>
      </font>
      <fill>
        <patternFill>
          <bgColor indexed="13"/>
        </patternFill>
      </fill>
    </dxf>
    <dxf>
      <font>
        <b/>
        <i val="0"/>
        <condense val="0"/>
        <extend val="0"/>
      </font>
      <fill>
        <patternFill>
          <bgColor indexed="53"/>
        </patternFill>
      </fill>
    </dxf>
    <dxf>
      <font>
        <b/>
        <i val="0"/>
        <condense val="0"/>
        <extend val="0"/>
        <color indexed="9"/>
      </font>
      <fill>
        <patternFill>
          <bgColor indexed="1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
      <fill>
        <patternFill>
          <bgColor rgb="FFFFFF00"/>
        </patternFill>
      </fill>
    </dxf>
    <dxf>
      <fill>
        <patternFill>
          <bgColor rgb="FFFF66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409575</xdr:colOff>
      <xdr:row>29</xdr:row>
      <xdr:rowOff>104775</xdr:rowOff>
    </xdr:to>
    <xdr:pic>
      <xdr:nvPicPr>
        <xdr:cNvPr id="15450" name="Imagen 1">
          <a:extLst>
            <a:ext uri="{FF2B5EF4-FFF2-40B4-BE49-F238E27FC236}">
              <a16:creationId xmlns:a16="http://schemas.microsoft.com/office/drawing/2014/main" id="{7B845FCA-A402-F187-75AC-CD22CC030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1000"/>
          <a:ext cx="4219575" cy="524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457200</xdr:colOff>
      <xdr:row>1</xdr:row>
      <xdr:rowOff>161925</xdr:rowOff>
    </xdr:from>
    <xdr:to>
      <xdr:col>13</xdr:col>
      <xdr:colOff>95250</xdr:colOff>
      <xdr:row>29</xdr:row>
      <xdr:rowOff>85725</xdr:rowOff>
    </xdr:to>
    <xdr:pic>
      <xdr:nvPicPr>
        <xdr:cNvPr id="15451" name="Imagen 2">
          <a:extLst>
            <a:ext uri="{FF2B5EF4-FFF2-40B4-BE49-F238E27FC236}">
              <a16:creationId xmlns:a16="http://schemas.microsoft.com/office/drawing/2014/main" id="{A87C94F4-62B1-6083-A661-857955C50F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91200" y="352425"/>
          <a:ext cx="4210050" cy="525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104775</xdr:colOff>
      <xdr:row>0</xdr:row>
      <xdr:rowOff>28575</xdr:rowOff>
    </xdr:from>
    <xdr:to>
      <xdr:col>20</xdr:col>
      <xdr:colOff>180975</xdr:colOff>
      <xdr:row>33</xdr:row>
      <xdr:rowOff>15875</xdr:rowOff>
    </xdr:to>
    <xdr:pic>
      <xdr:nvPicPr>
        <xdr:cNvPr id="15452" name="Imagen 3">
          <a:extLst>
            <a:ext uri="{FF2B5EF4-FFF2-40B4-BE49-F238E27FC236}">
              <a16:creationId xmlns:a16="http://schemas.microsoft.com/office/drawing/2014/main" id="{E53FAFD8-7B8C-865A-74B3-04DD03B72B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10775" y="28575"/>
          <a:ext cx="5410200" cy="627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0</xdr:row>
      <xdr:rowOff>38100</xdr:rowOff>
    </xdr:from>
    <xdr:to>
      <xdr:col>1</xdr:col>
      <xdr:colOff>1495425</xdr:colOff>
      <xdr:row>2</xdr:row>
      <xdr:rowOff>233363</xdr:rowOff>
    </xdr:to>
    <xdr:pic>
      <xdr:nvPicPr>
        <xdr:cNvPr id="3" name="Imagen 2">
          <a:extLst>
            <a:ext uri="{FF2B5EF4-FFF2-40B4-BE49-F238E27FC236}">
              <a16:creationId xmlns:a16="http://schemas.microsoft.com/office/drawing/2014/main" id="{02BDC820-86EC-330C-1135-160F916296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38100"/>
          <a:ext cx="1304925" cy="6524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0</xdr:row>
      <xdr:rowOff>63500</xdr:rowOff>
    </xdr:from>
    <xdr:to>
      <xdr:col>0</xdr:col>
      <xdr:colOff>1495425</xdr:colOff>
      <xdr:row>2</xdr:row>
      <xdr:rowOff>192088</xdr:rowOff>
    </xdr:to>
    <xdr:pic>
      <xdr:nvPicPr>
        <xdr:cNvPr id="2" name="Imagen 1">
          <a:extLst>
            <a:ext uri="{FF2B5EF4-FFF2-40B4-BE49-F238E27FC236}">
              <a16:creationId xmlns:a16="http://schemas.microsoft.com/office/drawing/2014/main" id="{177CCDA2-1C00-4DDD-B8AC-FBE676C59F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63500"/>
          <a:ext cx="1304925" cy="65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1369219</xdr:colOff>
      <xdr:row>0</xdr:row>
      <xdr:rowOff>71437</xdr:rowOff>
    </xdr:from>
    <xdr:to>
      <xdr:col>1</xdr:col>
      <xdr:colOff>804863</xdr:colOff>
      <xdr:row>2</xdr:row>
      <xdr:rowOff>116681</xdr:rowOff>
    </xdr:to>
    <xdr:pic>
      <xdr:nvPicPr>
        <xdr:cNvPr id="2" name="Imagen 1">
          <a:extLst>
            <a:ext uri="{FF2B5EF4-FFF2-40B4-BE49-F238E27FC236}">
              <a16:creationId xmlns:a16="http://schemas.microsoft.com/office/drawing/2014/main" id="{98E29665-D2F5-4615-AABE-F2B7C3270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9219" y="71437"/>
          <a:ext cx="1304925" cy="652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235323</xdr:colOff>
      <xdr:row>0</xdr:row>
      <xdr:rowOff>89646</xdr:rowOff>
    </xdr:from>
    <xdr:to>
      <xdr:col>0</xdr:col>
      <xdr:colOff>1540248</xdr:colOff>
      <xdr:row>2</xdr:row>
      <xdr:rowOff>136991</xdr:rowOff>
    </xdr:to>
    <xdr:pic>
      <xdr:nvPicPr>
        <xdr:cNvPr id="2" name="Imagen 1">
          <a:extLst>
            <a:ext uri="{FF2B5EF4-FFF2-40B4-BE49-F238E27FC236}">
              <a16:creationId xmlns:a16="http://schemas.microsoft.com/office/drawing/2014/main" id="{088C64A7-C997-4FB2-B861-2E16759E89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323" y="89646"/>
          <a:ext cx="1304925" cy="6524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107156</xdr:colOff>
      <xdr:row>0</xdr:row>
      <xdr:rowOff>35719</xdr:rowOff>
    </xdr:from>
    <xdr:to>
      <xdr:col>0</xdr:col>
      <xdr:colOff>1412081</xdr:colOff>
      <xdr:row>2</xdr:row>
      <xdr:rowOff>116682</xdr:rowOff>
    </xdr:to>
    <xdr:pic>
      <xdr:nvPicPr>
        <xdr:cNvPr id="2" name="Imagen 1">
          <a:extLst>
            <a:ext uri="{FF2B5EF4-FFF2-40B4-BE49-F238E27FC236}">
              <a16:creationId xmlns:a16="http://schemas.microsoft.com/office/drawing/2014/main" id="{1F78AA0E-CF79-4563-9B28-93C96BBC7A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35719"/>
          <a:ext cx="1304925" cy="6524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178594</xdr:colOff>
      <xdr:row>0</xdr:row>
      <xdr:rowOff>83344</xdr:rowOff>
    </xdr:from>
    <xdr:to>
      <xdr:col>0</xdr:col>
      <xdr:colOff>1483519</xdr:colOff>
      <xdr:row>2</xdr:row>
      <xdr:rowOff>128588</xdr:rowOff>
    </xdr:to>
    <xdr:pic>
      <xdr:nvPicPr>
        <xdr:cNvPr id="2" name="Imagen 1">
          <a:extLst>
            <a:ext uri="{FF2B5EF4-FFF2-40B4-BE49-F238E27FC236}">
              <a16:creationId xmlns:a16="http://schemas.microsoft.com/office/drawing/2014/main" id="{45385CB6-187C-4173-B6A4-78528A1990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594" y="83344"/>
          <a:ext cx="1304925" cy="6524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190500</xdr:colOff>
      <xdr:row>0</xdr:row>
      <xdr:rowOff>83344</xdr:rowOff>
    </xdr:from>
    <xdr:to>
      <xdr:col>0</xdr:col>
      <xdr:colOff>1495425</xdr:colOff>
      <xdr:row>2</xdr:row>
      <xdr:rowOff>128588</xdr:rowOff>
    </xdr:to>
    <xdr:pic>
      <xdr:nvPicPr>
        <xdr:cNvPr id="2" name="Imagen 1">
          <a:extLst>
            <a:ext uri="{FF2B5EF4-FFF2-40B4-BE49-F238E27FC236}">
              <a16:creationId xmlns:a16="http://schemas.microsoft.com/office/drawing/2014/main" id="{A2161981-AA69-4FD0-A494-C002CD3F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83344"/>
          <a:ext cx="1304925" cy="652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H32:H33"/>
  <sheetViews>
    <sheetView topLeftCell="H1" zoomScale="120" zoomScaleNormal="120" workbookViewId="0">
      <selection activeCell="J32" sqref="J32"/>
    </sheetView>
  </sheetViews>
  <sheetFormatPr baseColWidth="10" defaultRowHeight="15" x14ac:dyDescent="0.25"/>
  <sheetData>
    <row r="32" spans="8:8" x14ac:dyDescent="0.25">
      <c r="H32" s="327" t="s">
        <v>505</v>
      </c>
    </row>
    <row r="33" spans="8:8" x14ac:dyDescent="0.25">
      <c r="H33" s="327" t="s">
        <v>506</v>
      </c>
    </row>
  </sheetData>
  <sheetProtection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E7"/>
  <sheetViews>
    <sheetView showGridLines="0" view="pageBreakPreview" zoomScale="70" zoomScaleNormal="100" zoomScaleSheetLayoutView="70" workbookViewId="0">
      <selection activeCell="A3" sqref="A3:E3"/>
    </sheetView>
  </sheetViews>
  <sheetFormatPr baseColWidth="10" defaultRowHeight="15" x14ac:dyDescent="0.25"/>
  <cols>
    <col min="1" max="5" width="48" customWidth="1"/>
  </cols>
  <sheetData>
    <row r="3" spans="1:5" ht="26.25" x14ac:dyDescent="0.4">
      <c r="A3" s="280" t="s">
        <v>195</v>
      </c>
      <c r="B3" s="280"/>
      <c r="C3" s="280"/>
      <c r="D3" s="280"/>
      <c r="E3" s="280"/>
    </row>
    <row r="5" spans="1:5" ht="31.5" customHeight="1" x14ac:dyDescent="0.25">
      <c r="A5" s="49" t="s">
        <v>196</v>
      </c>
      <c r="B5" s="28" t="s">
        <v>197</v>
      </c>
      <c r="C5" s="274" t="s">
        <v>198</v>
      </c>
      <c r="D5" s="275"/>
      <c r="E5" s="28" t="s">
        <v>199</v>
      </c>
    </row>
    <row r="6" spans="1:5" ht="32.25" customHeight="1" x14ac:dyDescent="0.25">
      <c r="A6" s="27" t="s">
        <v>503</v>
      </c>
      <c r="B6" s="65" t="s">
        <v>254</v>
      </c>
      <c r="C6" s="276" t="s">
        <v>501</v>
      </c>
      <c r="D6" s="277"/>
      <c r="E6" s="93" t="s">
        <v>502</v>
      </c>
    </row>
    <row r="7" spans="1:5" ht="24.95" customHeight="1" x14ac:dyDescent="0.25">
      <c r="A7" s="134"/>
      <c r="B7" s="135"/>
      <c r="C7" s="273"/>
      <c r="D7" s="273"/>
      <c r="E7" s="24"/>
    </row>
  </sheetData>
  <mergeCells count="4">
    <mergeCell ref="C7:D7"/>
    <mergeCell ref="C5:D5"/>
    <mergeCell ref="A3:E3"/>
    <mergeCell ref="C6:D6"/>
  </mergeCells>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9"/>
  <sheetViews>
    <sheetView showGridLines="0" view="pageBreakPreview" zoomScaleNormal="80" zoomScaleSheetLayoutView="100" workbookViewId="0">
      <selection activeCell="C4" sqref="C4"/>
    </sheetView>
  </sheetViews>
  <sheetFormatPr baseColWidth="10" defaultRowHeight="15" x14ac:dyDescent="0.25"/>
  <cols>
    <col min="2" max="2" width="26.42578125" customWidth="1"/>
    <col min="3" max="3" width="51.42578125" customWidth="1"/>
    <col min="4" max="4" width="39" customWidth="1"/>
    <col min="5" max="5" width="70" customWidth="1"/>
    <col min="6" max="6" width="7" customWidth="1"/>
    <col min="7" max="7" width="6.85546875" customWidth="1"/>
    <col min="8" max="8" width="7.5703125" customWidth="1"/>
    <col min="9" max="9" width="6" customWidth="1"/>
    <col min="10" max="10" width="11.42578125" customWidth="1"/>
    <col min="11" max="11" width="12.7109375" customWidth="1"/>
    <col min="12" max="12" width="25.85546875" customWidth="1"/>
    <col min="13" max="15" width="5.7109375" style="94" customWidth="1"/>
    <col min="16" max="16" width="53.5703125" customWidth="1"/>
    <col min="17" max="17" width="14.140625" customWidth="1"/>
    <col min="18" max="18" width="19.7109375" customWidth="1"/>
    <col min="19" max="19" width="6.28515625" customWidth="1"/>
    <col min="20" max="20" width="7" customWidth="1"/>
    <col min="21" max="22" width="6" customWidth="1"/>
    <col min="23" max="23" width="12.42578125" customWidth="1"/>
    <col min="24" max="24" width="16" customWidth="1"/>
    <col min="25" max="25" width="34.5703125" customWidth="1"/>
    <col min="26" max="26" width="37.42578125" customWidth="1"/>
    <col min="27" max="27" width="65.140625" customWidth="1"/>
    <col min="28" max="28" width="23.7109375" customWidth="1"/>
    <col min="29" max="29" width="26.28515625" customWidth="1"/>
    <col min="30" max="30" width="22.85546875" customWidth="1"/>
  </cols>
  <sheetData>
    <row r="1" spans="1:30" ht="20.25" customHeight="1" x14ac:dyDescent="0.25">
      <c r="B1" s="212"/>
      <c r="C1" s="215" t="s">
        <v>255</v>
      </c>
      <c r="D1" s="216"/>
      <c r="E1" s="216"/>
      <c r="F1" s="216"/>
      <c r="G1" s="216"/>
      <c r="H1" s="216"/>
      <c r="I1" s="216"/>
      <c r="J1" s="216"/>
      <c r="K1" s="216"/>
      <c r="L1" s="216"/>
      <c r="M1" s="216"/>
      <c r="N1" s="216"/>
      <c r="O1" s="216"/>
      <c r="P1" s="216"/>
      <c r="Q1" s="216"/>
      <c r="R1" s="216"/>
      <c r="S1" s="216"/>
      <c r="T1" s="216"/>
      <c r="U1" s="216"/>
      <c r="V1" s="216"/>
      <c r="W1" s="216"/>
      <c r="X1" s="216"/>
      <c r="Y1" s="216"/>
      <c r="Z1" s="216"/>
      <c r="AA1" s="278" t="s">
        <v>498</v>
      </c>
    </row>
    <row r="2" spans="1:30" ht="15.75" customHeight="1" x14ac:dyDescent="0.25">
      <c r="B2" s="213"/>
      <c r="C2" s="217"/>
      <c r="D2" s="218"/>
      <c r="E2" s="218"/>
      <c r="F2" s="218"/>
      <c r="G2" s="218"/>
      <c r="H2" s="218"/>
      <c r="I2" s="218"/>
      <c r="J2" s="218"/>
      <c r="K2" s="218"/>
      <c r="L2" s="218"/>
      <c r="M2" s="218"/>
      <c r="N2" s="218"/>
      <c r="O2" s="218"/>
      <c r="P2" s="218"/>
      <c r="Q2" s="218"/>
      <c r="R2" s="218"/>
      <c r="S2" s="218"/>
      <c r="T2" s="218"/>
      <c r="U2" s="218"/>
      <c r="V2" s="218"/>
      <c r="W2" s="218"/>
      <c r="X2" s="218"/>
      <c r="Y2" s="218"/>
      <c r="Z2" s="218"/>
      <c r="AA2" s="278" t="s">
        <v>499</v>
      </c>
    </row>
    <row r="3" spans="1:30" ht="25.5" customHeight="1" thickBot="1" x14ac:dyDescent="0.3">
      <c r="B3" s="214"/>
      <c r="C3" s="219"/>
      <c r="D3" s="220"/>
      <c r="E3" s="220"/>
      <c r="F3" s="220"/>
      <c r="G3" s="220"/>
      <c r="H3" s="220"/>
      <c r="I3" s="220"/>
      <c r="J3" s="220"/>
      <c r="K3" s="220"/>
      <c r="L3" s="220"/>
      <c r="M3" s="220"/>
      <c r="N3" s="220"/>
      <c r="O3" s="220"/>
      <c r="P3" s="220"/>
      <c r="Q3" s="220"/>
      <c r="R3" s="220"/>
      <c r="S3" s="220"/>
      <c r="T3" s="220"/>
      <c r="U3" s="220"/>
      <c r="V3" s="220"/>
      <c r="W3" s="220"/>
      <c r="X3" s="220"/>
      <c r="Y3" s="220"/>
      <c r="Z3" s="220"/>
      <c r="AA3" s="279" t="s">
        <v>500</v>
      </c>
    </row>
    <row r="4" spans="1:30" ht="25.5" customHeight="1" thickBot="1" x14ac:dyDescent="0.3">
      <c r="B4" s="121"/>
      <c r="C4" s="124"/>
      <c r="D4" s="124"/>
      <c r="E4" s="124"/>
      <c r="F4" s="124"/>
      <c r="G4" s="124"/>
      <c r="H4" s="124"/>
      <c r="I4" s="124"/>
      <c r="J4" s="124"/>
      <c r="K4" s="124"/>
      <c r="L4" s="124"/>
      <c r="M4" s="124"/>
      <c r="N4" s="124"/>
      <c r="O4" s="124"/>
      <c r="P4" s="124"/>
      <c r="Q4" s="124"/>
      <c r="R4" s="124"/>
      <c r="S4" s="124"/>
      <c r="T4" s="124"/>
      <c r="U4" s="124"/>
      <c r="V4" s="124"/>
      <c r="W4" s="124"/>
      <c r="X4" s="124"/>
      <c r="Y4" s="124"/>
      <c r="Z4" s="124"/>
      <c r="AA4" s="127"/>
    </row>
    <row r="5" spans="1:30" ht="25.5" customHeight="1" thickBot="1" x14ac:dyDescent="0.3">
      <c r="B5" s="125" t="s">
        <v>414</v>
      </c>
      <c r="C5" s="128">
        <v>45427</v>
      </c>
      <c r="D5" s="124"/>
      <c r="E5" s="124"/>
      <c r="F5" s="124"/>
      <c r="G5" s="124"/>
      <c r="H5" s="124"/>
      <c r="I5" s="124"/>
      <c r="J5" s="124"/>
      <c r="K5" s="124"/>
      <c r="L5" s="124"/>
      <c r="M5" s="124"/>
      <c r="N5" s="124"/>
      <c r="O5" s="124"/>
      <c r="P5" s="124"/>
      <c r="Q5" s="124"/>
      <c r="R5" s="124"/>
      <c r="S5" s="124"/>
      <c r="T5" s="124"/>
      <c r="U5" s="124"/>
      <c r="V5" s="124"/>
      <c r="W5" s="124"/>
      <c r="X5" s="124"/>
      <c r="Y5" s="124"/>
      <c r="Z5" s="124"/>
      <c r="AA5" s="127"/>
    </row>
    <row r="6" spans="1:30" ht="25.5" customHeight="1" x14ac:dyDescent="0.25">
      <c r="B6" s="122"/>
      <c r="C6" s="124"/>
      <c r="D6" s="124"/>
      <c r="E6" s="124"/>
      <c r="F6" s="124"/>
      <c r="G6" s="124"/>
      <c r="H6" s="124"/>
      <c r="I6" s="124"/>
      <c r="J6" s="124"/>
      <c r="K6" s="124"/>
      <c r="L6" s="124"/>
      <c r="M6" s="124"/>
      <c r="N6" s="124"/>
      <c r="O6" s="124"/>
      <c r="P6" s="124"/>
      <c r="Q6" s="124"/>
      <c r="R6" s="124"/>
      <c r="S6" s="124"/>
      <c r="T6" s="124"/>
      <c r="U6" s="124"/>
      <c r="V6" s="124"/>
      <c r="W6" s="124"/>
      <c r="X6" s="124"/>
      <c r="Y6" s="124"/>
      <c r="Z6" s="124"/>
      <c r="AA6" s="127"/>
    </row>
    <row r="7" spans="1:30" ht="37.5" customHeight="1" x14ac:dyDescent="0.25">
      <c r="B7" s="281" t="s">
        <v>0</v>
      </c>
      <c r="C7" s="282"/>
      <c r="D7" s="282"/>
      <c r="E7" s="282"/>
      <c r="F7" s="282" t="s">
        <v>507</v>
      </c>
      <c r="G7" s="282"/>
      <c r="H7" s="282"/>
      <c r="I7" s="282"/>
      <c r="J7" s="282"/>
      <c r="K7" s="282"/>
      <c r="L7" s="282" t="s">
        <v>508</v>
      </c>
      <c r="M7" s="282" t="s">
        <v>3</v>
      </c>
      <c r="N7" s="282"/>
      <c r="O7" s="282"/>
      <c r="P7" s="282" t="s">
        <v>4</v>
      </c>
      <c r="Q7" s="283"/>
      <c r="R7" s="283"/>
      <c r="S7" s="282" t="s">
        <v>5</v>
      </c>
      <c r="T7" s="282"/>
      <c r="U7" s="282"/>
      <c r="V7" s="282"/>
      <c r="W7" s="282"/>
      <c r="X7" s="282"/>
      <c r="Y7" s="284" t="s">
        <v>104</v>
      </c>
      <c r="Z7" s="285" t="s">
        <v>421</v>
      </c>
      <c r="AA7" s="286"/>
      <c r="AB7" s="286"/>
      <c r="AC7" s="286"/>
      <c r="AD7" s="286"/>
    </row>
    <row r="8" spans="1:30" ht="39.75" customHeight="1" x14ac:dyDescent="0.25">
      <c r="B8" s="281" t="s">
        <v>6</v>
      </c>
      <c r="C8" s="281" t="s">
        <v>7</v>
      </c>
      <c r="D8" s="281" t="s">
        <v>38</v>
      </c>
      <c r="E8" s="281" t="s">
        <v>8</v>
      </c>
      <c r="F8" s="287" t="s">
        <v>9</v>
      </c>
      <c r="G8" s="287"/>
      <c r="H8" s="287"/>
      <c r="I8" s="287"/>
      <c r="J8" s="288" t="s">
        <v>10</v>
      </c>
      <c r="K8" s="289" t="s">
        <v>11</v>
      </c>
      <c r="L8" s="281"/>
      <c r="M8" s="290" t="s">
        <v>509</v>
      </c>
      <c r="N8" s="290" t="s">
        <v>12</v>
      </c>
      <c r="O8" s="290" t="s">
        <v>13</v>
      </c>
      <c r="P8" s="291"/>
      <c r="Q8" s="291"/>
      <c r="R8" s="291"/>
      <c r="S8" s="287" t="s">
        <v>9</v>
      </c>
      <c r="T8" s="287"/>
      <c r="U8" s="287"/>
      <c r="V8" s="287"/>
      <c r="W8" s="292" t="s">
        <v>10</v>
      </c>
      <c r="X8" s="281" t="s">
        <v>14</v>
      </c>
      <c r="Y8" s="293"/>
      <c r="Z8" s="285"/>
      <c r="AA8" s="286"/>
      <c r="AB8" s="286"/>
      <c r="AC8" s="286"/>
      <c r="AD8" s="286"/>
    </row>
    <row r="9" spans="1:30" ht="60" customHeight="1" x14ac:dyDescent="0.25">
      <c r="A9" s="65"/>
      <c r="B9" s="297"/>
      <c r="C9" s="281"/>
      <c r="D9" s="281"/>
      <c r="E9" s="281"/>
      <c r="F9" s="294" t="s">
        <v>15</v>
      </c>
      <c r="G9" s="294" t="s">
        <v>16</v>
      </c>
      <c r="H9" s="294" t="s">
        <v>17</v>
      </c>
      <c r="I9" s="294" t="s">
        <v>18</v>
      </c>
      <c r="J9" s="294" t="s">
        <v>19</v>
      </c>
      <c r="K9" s="295"/>
      <c r="L9" s="281"/>
      <c r="M9" s="290"/>
      <c r="N9" s="290"/>
      <c r="O9" s="290"/>
      <c r="P9" s="296" t="s">
        <v>20</v>
      </c>
      <c r="Q9" s="296" t="s">
        <v>21</v>
      </c>
      <c r="R9" s="296" t="s">
        <v>22</v>
      </c>
      <c r="S9" s="294" t="s">
        <v>15</v>
      </c>
      <c r="T9" s="294" t="s">
        <v>16</v>
      </c>
      <c r="U9" s="294" t="s">
        <v>17</v>
      </c>
      <c r="V9" s="294" t="s">
        <v>18</v>
      </c>
      <c r="W9" s="294" t="s">
        <v>19</v>
      </c>
      <c r="X9" s="281"/>
      <c r="Y9" s="293"/>
      <c r="Z9" s="285"/>
      <c r="AA9" s="286"/>
      <c r="AB9" s="286"/>
      <c r="AC9" s="286"/>
      <c r="AD9" s="286"/>
    </row>
    <row r="10" spans="1:30" s="16" customFormat="1" ht="82.5" customHeight="1" x14ac:dyDescent="0.2">
      <c r="A10" s="303" t="s">
        <v>504</v>
      </c>
      <c r="B10" s="298" t="s">
        <v>23</v>
      </c>
      <c r="C10" s="31" t="s">
        <v>25</v>
      </c>
      <c r="D10" s="31" t="s">
        <v>24</v>
      </c>
      <c r="E10" s="31" t="s">
        <v>26</v>
      </c>
      <c r="F10" s="221" t="s">
        <v>416</v>
      </c>
      <c r="G10" s="221"/>
      <c r="H10" s="221"/>
      <c r="I10" s="221"/>
      <c r="J10" s="221"/>
      <c r="K10" s="32" t="s">
        <v>27</v>
      </c>
      <c r="L10" s="33" t="s">
        <v>417</v>
      </c>
      <c r="M10" s="223" t="s">
        <v>28</v>
      </c>
      <c r="N10" s="224"/>
      <c r="O10" s="225"/>
      <c r="P10" s="31" t="s">
        <v>29</v>
      </c>
      <c r="Q10" s="31" t="s">
        <v>30</v>
      </c>
      <c r="R10" s="31" t="s">
        <v>31</v>
      </c>
      <c r="S10" s="221" t="s">
        <v>416</v>
      </c>
      <c r="T10" s="221"/>
      <c r="U10" s="221"/>
      <c r="V10" s="221"/>
      <c r="W10" s="221"/>
      <c r="X10" s="34" t="s">
        <v>27</v>
      </c>
      <c r="Y10" s="35" t="s">
        <v>417</v>
      </c>
      <c r="Z10" s="123" t="s">
        <v>426</v>
      </c>
      <c r="AA10" s="123" t="s">
        <v>170</v>
      </c>
      <c r="AB10" s="123" t="s">
        <v>418</v>
      </c>
      <c r="AC10" s="123" t="s">
        <v>419</v>
      </c>
      <c r="AD10" s="123" t="s">
        <v>433</v>
      </c>
    </row>
    <row r="11" spans="1:30" s="16" customFormat="1" ht="195.75" customHeight="1" x14ac:dyDescent="0.2">
      <c r="A11" s="304" t="s">
        <v>505</v>
      </c>
      <c r="B11" s="299" t="s">
        <v>205</v>
      </c>
      <c r="C11" s="2" t="s">
        <v>155</v>
      </c>
      <c r="D11" s="2" t="s">
        <v>206</v>
      </c>
      <c r="E11" s="2" t="s">
        <v>152</v>
      </c>
      <c r="F11" s="2">
        <v>4</v>
      </c>
      <c r="G11" s="2">
        <v>4</v>
      </c>
      <c r="H11" s="2">
        <v>3</v>
      </c>
      <c r="I11" s="2">
        <v>3</v>
      </c>
      <c r="J11" s="2">
        <v>3</v>
      </c>
      <c r="K11" s="3">
        <f>AVERAGE(F11:I11)*J11</f>
        <v>10.5</v>
      </c>
      <c r="L11" s="9" t="str">
        <f t="shared" ref="L11:L19" si="0">IF(K11&gt;15,"Crítico",IF(K11&gt;8,"Alto",IF(K11&gt;4,"Medio","Bajo")))</f>
        <v>Alto</v>
      </c>
      <c r="M11" s="6" t="s">
        <v>32</v>
      </c>
      <c r="N11" s="6" t="s">
        <v>32</v>
      </c>
      <c r="O11" s="6" t="s">
        <v>32</v>
      </c>
      <c r="P11" s="2" t="s">
        <v>151</v>
      </c>
      <c r="Q11" s="2" t="s">
        <v>150</v>
      </c>
      <c r="R11" s="7" t="s">
        <v>33</v>
      </c>
      <c r="S11" s="8">
        <v>3</v>
      </c>
      <c r="T11" s="8">
        <v>3</v>
      </c>
      <c r="U11" s="8">
        <v>2</v>
      </c>
      <c r="V11" s="8">
        <v>2</v>
      </c>
      <c r="W11" s="8">
        <v>2</v>
      </c>
      <c r="X11" s="8">
        <f>AVERAGE(S11:V11)*W11</f>
        <v>5</v>
      </c>
      <c r="Y11" s="9" t="str">
        <f>IF(X11&gt;15,"Crítico",IF(X11&gt;8,"Alto",IF(X11&gt;4,"Medio","Bajo")))</f>
        <v>Medio</v>
      </c>
      <c r="Z11" s="137" t="s">
        <v>171</v>
      </c>
      <c r="AA11" s="84" t="s">
        <v>207</v>
      </c>
      <c r="AB11" s="40" t="s">
        <v>430</v>
      </c>
      <c r="AC11" s="116">
        <v>45427</v>
      </c>
      <c r="AD11" s="40" t="s">
        <v>432</v>
      </c>
    </row>
    <row r="12" spans="1:30" s="16" customFormat="1" ht="222.75" customHeight="1" x14ac:dyDescent="0.2">
      <c r="A12" s="304" t="s">
        <v>505</v>
      </c>
      <c r="B12" s="299" t="s">
        <v>39</v>
      </c>
      <c r="C12" s="2" t="s">
        <v>138</v>
      </c>
      <c r="D12" s="2" t="s">
        <v>139</v>
      </c>
      <c r="E12" s="2" t="s">
        <v>289</v>
      </c>
      <c r="F12" s="2">
        <v>2</v>
      </c>
      <c r="G12" s="2">
        <v>2</v>
      </c>
      <c r="H12" s="2">
        <v>1</v>
      </c>
      <c r="I12" s="2">
        <v>2</v>
      </c>
      <c r="J12" s="2">
        <v>2</v>
      </c>
      <c r="K12" s="3">
        <f t="shared" ref="K12:K19" si="1">AVERAGE(F12:I12)*J12</f>
        <v>3.5</v>
      </c>
      <c r="L12" s="9" t="str">
        <f t="shared" si="0"/>
        <v>Bajo</v>
      </c>
      <c r="M12" s="6" t="s">
        <v>32</v>
      </c>
      <c r="N12" s="6" t="s">
        <v>32</v>
      </c>
      <c r="O12" s="6" t="s">
        <v>32</v>
      </c>
      <c r="P12" s="11" t="s">
        <v>153</v>
      </c>
      <c r="Q12" s="2" t="s">
        <v>150</v>
      </c>
      <c r="R12" s="7" t="s">
        <v>33</v>
      </c>
      <c r="S12" s="8">
        <v>1</v>
      </c>
      <c r="T12" s="8">
        <v>1</v>
      </c>
      <c r="U12" s="8">
        <v>1</v>
      </c>
      <c r="V12" s="8">
        <v>1</v>
      </c>
      <c r="W12" s="8">
        <v>2</v>
      </c>
      <c r="X12" s="8">
        <f t="shared" ref="X12:X19" si="2">AVERAGE(S12:V12)*W12</f>
        <v>2</v>
      </c>
      <c r="Y12" s="9" t="str">
        <f>IF(X12&gt;15,"Crítico",IF(X12&gt;8,"Alto",IF(X12&gt;4,"Medio","Bajo")))</f>
        <v>Bajo</v>
      </c>
      <c r="Z12" s="137" t="s">
        <v>415</v>
      </c>
      <c r="AA12" s="139" t="s">
        <v>245</v>
      </c>
      <c r="AB12" s="40" t="s">
        <v>430</v>
      </c>
      <c r="AC12" s="116">
        <v>45427</v>
      </c>
      <c r="AD12" s="40" t="s">
        <v>432</v>
      </c>
    </row>
    <row r="13" spans="1:30" s="16" customFormat="1" ht="162" customHeight="1" x14ac:dyDescent="0.2">
      <c r="A13" s="304" t="s">
        <v>505</v>
      </c>
      <c r="B13" s="299" t="s">
        <v>134</v>
      </c>
      <c r="C13" s="2" t="s">
        <v>290</v>
      </c>
      <c r="D13" s="2" t="s">
        <v>135</v>
      </c>
      <c r="E13" s="2" t="s">
        <v>149</v>
      </c>
      <c r="F13" s="2">
        <v>5</v>
      </c>
      <c r="G13" s="2">
        <v>5</v>
      </c>
      <c r="H13" s="2">
        <v>1</v>
      </c>
      <c r="I13" s="2">
        <v>5</v>
      </c>
      <c r="J13" s="2">
        <v>1</v>
      </c>
      <c r="K13" s="3">
        <f t="shared" si="1"/>
        <v>4</v>
      </c>
      <c r="L13" s="9" t="str">
        <f t="shared" si="0"/>
        <v>Bajo</v>
      </c>
      <c r="M13" s="6" t="s">
        <v>32</v>
      </c>
      <c r="N13" s="6"/>
      <c r="O13" s="6"/>
      <c r="P13" s="2" t="s">
        <v>137</v>
      </c>
      <c r="Q13" s="2" t="s">
        <v>150</v>
      </c>
      <c r="R13" s="7" t="s">
        <v>136</v>
      </c>
      <c r="S13" s="8">
        <v>1</v>
      </c>
      <c r="T13" s="8">
        <v>1</v>
      </c>
      <c r="U13" s="8">
        <v>1</v>
      </c>
      <c r="V13" s="8">
        <v>1</v>
      </c>
      <c r="W13" s="8">
        <v>1</v>
      </c>
      <c r="X13" s="8">
        <f t="shared" si="2"/>
        <v>1</v>
      </c>
      <c r="Y13" s="9" t="str">
        <f>IF(X13&gt;15,"Crítico",IF(X13&gt;8,"Alto",IF(X13&gt;4,"Medio","Bajo")))</f>
        <v>Bajo</v>
      </c>
      <c r="Z13" s="137" t="s">
        <v>171</v>
      </c>
      <c r="AA13" s="84" t="s">
        <v>208</v>
      </c>
      <c r="AB13" s="40" t="s">
        <v>430</v>
      </c>
      <c r="AC13" s="116">
        <v>45427</v>
      </c>
      <c r="AD13" s="40" t="s">
        <v>432</v>
      </c>
    </row>
    <row r="14" spans="1:30" s="16" customFormat="1" ht="163.5" customHeight="1" x14ac:dyDescent="0.2">
      <c r="A14" s="304" t="s">
        <v>505</v>
      </c>
      <c r="B14" s="300" t="s">
        <v>110</v>
      </c>
      <c r="C14" s="8" t="s">
        <v>113</v>
      </c>
      <c r="D14" s="2" t="s">
        <v>112</v>
      </c>
      <c r="E14" s="8" t="s">
        <v>209</v>
      </c>
      <c r="F14" s="14">
        <v>2</v>
      </c>
      <c r="G14" s="14">
        <v>2</v>
      </c>
      <c r="H14" s="14">
        <v>1</v>
      </c>
      <c r="I14" s="14">
        <v>4</v>
      </c>
      <c r="J14" s="14">
        <v>1</v>
      </c>
      <c r="K14" s="3">
        <f t="shared" si="1"/>
        <v>2.25</v>
      </c>
      <c r="L14" s="9" t="str">
        <f t="shared" si="0"/>
        <v>Bajo</v>
      </c>
      <c r="M14" s="6" t="s">
        <v>32</v>
      </c>
      <c r="N14" s="6" t="s">
        <v>32</v>
      </c>
      <c r="O14" s="6" t="s">
        <v>32</v>
      </c>
      <c r="P14" s="2" t="s">
        <v>210</v>
      </c>
      <c r="Q14" s="2" t="s">
        <v>150</v>
      </c>
      <c r="R14" s="2" t="s">
        <v>33</v>
      </c>
      <c r="S14" s="14">
        <v>2</v>
      </c>
      <c r="T14" s="14">
        <v>1</v>
      </c>
      <c r="U14" s="14">
        <v>1</v>
      </c>
      <c r="V14" s="14">
        <v>1</v>
      </c>
      <c r="W14" s="14">
        <v>1</v>
      </c>
      <c r="X14" s="8">
        <f t="shared" si="2"/>
        <v>1.25</v>
      </c>
      <c r="Y14" s="9" t="s">
        <v>111</v>
      </c>
      <c r="Z14" s="138" t="s">
        <v>291</v>
      </c>
      <c r="AA14" s="140" t="s">
        <v>269</v>
      </c>
      <c r="AB14" s="40" t="s">
        <v>430</v>
      </c>
      <c r="AC14" s="116">
        <v>45427</v>
      </c>
      <c r="AD14" s="40" t="s">
        <v>432</v>
      </c>
    </row>
    <row r="15" spans="1:30" ht="252" customHeight="1" x14ac:dyDescent="0.25">
      <c r="A15" s="65" t="s">
        <v>505</v>
      </c>
      <c r="B15" s="301" t="s">
        <v>182</v>
      </c>
      <c r="C15" s="8" t="s">
        <v>183</v>
      </c>
      <c r="D15" s="2" t="s">
        <v>184</v>
      </c>
      <c r="E15" s="8" t="s">
        <v>185</v>
      </c>
      <c r="F15" s="14">
        <v>4</v>
      </c>
      <c r="G15" s="14">
        <v>2</v>
      </c>
      <c r="H15" s="14">
        <v>4</v>
      </c>
      <c r="I15" s="14">
        <v>3</v>
      </c>
      <c r="J15" s="14">
        <v>2</v>
      </c>
      <c r="K15" s="3">
        <f t="shared" si="1"/>
        <v>6.5</v>
      </c>
      <c r="L15" s="9" t="str">
        <f t="shared" si="0"/>
        <v>Medio</v>
      </c>
      <c r="M15" s="6" t="s">
        <v>32</v>
      </c>
      <c r="N15" s="98"/>
      <c r="O15" s="99"/>
      <c r="P15" s="2" t="s">
        <v>186</v>
      </c>
      <c r="Q15" s="2" t="s">
        <v>150</v>
      </c>
      <c r="R15" s="2" t="s">
        <v>187</v>
      </c>
      <c r="S15" s="14">
        <v>3</v>
      </c>
      <c r="T15" s="14">
        <v>2</v>
      </c>
      <c r="U15" s="14">
        <v>2</v>
      </c>
      <c r="V15" s="14">
        <v>3</v>
      </c>
      <c r="W15" s="14">
        <v>1</v>
      </c>
      <c r="X15" s="8">
        <f t="shared" si="2"/>
        <v>2.5</v>
      </c>
      <c r="Y15" s="37" t="str">
        <f>IF(X15&gt;15,"Crítico",IF(X15&gt;8,"Alto",IF(X15&gt;4,"Medio","Bajo")))</f>
        <v>Bajo</v>
      </c>
      <c r="Z15" s="138" t="s">
        <v>188</v>
      </c>
      <c r="AA15" s="140" t="s">
        <v>428</v>
      </c>
      <c r="AB15" s="40" t="s">
        <v>430</v>
      </c>
      <c r="AC15" s="116">
        <v>45427</v>
      </c>
      <c r="AD15" s="40" t="s">
        <v>432</v>
      </c>
    </row>
    <row r="16" spans="1:30" ht="219.75" customHeight="1" x14ac:dyDescent="0.25">
      <c r="A16" s="65" t="s">
        <v>505</v>
      </c>
      <c r="B16" s="301" t="s">
        <v>361</v>
      </c>
      <c r="C16" s="8" t="s">
        <v>362</v>
      </c>
      <c r="D16" s="2" t="s">
        <v>378</v>
      </c>
      <c r="E16" s="8" t="s">
        <v>386</v>
      </c>
      <c r="F16" s="14">
        <v>3</v>
      </c>
      <c r="G16" s="14">
        <v>2</v>
      </c>
      <c r="H16" s="14">
        <v>2</v>
      </c>
      <c r="I16" s="14">
        <v>1</v>
      </c>
      <c r="J16" s="14">
        <v>1</v>
      </c>
      <c r="K16" s="3">
        <f t="shared" si="1"/>
        <v>2</v>
      </c>
      <c r="L16" s="9" t="str">
        <f t="shared" si="0"/>
        <v>Bajo</v>
      </c>
      <c r="M16" s="6" t="s">
        <v>304</v>
      </c>
      <c r="N16" s="108" t="s">
        <v>304</v>
      </c>
      <c r="O16" s="99" t="s">
        <v>304</v>
      </c>
      <c r="P16" s="2" t="s">
        <v>373</v>
      </c>
      <c r="Q16" s="2" t="s">
        <v>423</v>
      </c>
      <c r="R16" s="106">
        <v>44937</v>
      </c>
      <c r="S16" s="14">
        <v>2</v>
      </c>
      <c r="T16" s="14">
        <v>2</v>
      </c>
      <c r="U16" s="14">
        <v>2</v>
      </c>
      <c r="V16" s="14">
        <v>2</v>
      </c>
      <c r="W16" s="14">
        <v>2</v>
      </c>
      <c r="X16" s="8">
        <f t="shared" si="2"/>
        <v>4</v>
      </c>
      <c r="Y16" s="37" t="str">
        <f t="shared" ref="Y16:Y19" si="3">IF(X16&gt;15,"Crítico",IF(X16&gt;8,"Alto",IF(X16&gt;4,"Medio","Bajo")))</f>
        <v>Bajo</v>
      </c>
      <c r="Z16" s="138" t="s">
        <v>375</v>
      </c>
      <c r="AA16" s="86" t="s">
        <v>376</v>
      </c>
      <c r="AB16" s="40" t="s">
        <v>430</v>
      </c>
      <c r="AC16" s="116">
        <v>45427</v>
      </c>
      <c r="AD16" s="40" t="s">
        <v>432</v>
      </c>
    </row>
    <row r="17" spans="1:30" ht="142.5" customHeight="1" x14ac:dyDescent="0.25">
      <c r="A17" s="65" t="s">
        <v>505</v>
      </c>
      <c r="B17" s="301" t="s">
        <v>377</v>
      </c>
      <c r="C17" s="8" t="s">
        <v>380</v>
      </c>
      <c r="D17" s="2" t="s">
        <v>382</v>
      </c>
      <c r="E17" s="8" t="s">
        <v>381</v>
      </c>
      <c r="F17" s="14">
        <v>2</v>
      </c>
      <c r="G17" s="14">
        <v>2</v>
      </c>
      <c r="H17" s="14">
        <v>2</v>
      </c>
      <c r="I17" s="14">
        <v>2</v>
      </c>
      <c r="J17" s="14">
        <v>2</v>
      </c>
      <c r="K17" s="3">
        <f t="shared" si="1"/>
        <v>4</v>
      </c>
      <c r="L17" s="9" t="str">
        <f t="shared" si="0"/>
        <v>Bajo</v>
      </c>
      <c r="M17" s="6" t="s">
        <v>304</v>
      </c>
      <c r="N17" s="108" t="s">
        <v>304</v>
      </c>
      <c r="O17" s="99" t="s">
        <v>304</v>
      </c>
      <c r="P17" s="2" t="s">
        <v>383</v>
      </c>
      <c r="Q17" s="2" t="s">
        <v>384</v>
      </c>
      <c r="R17" s="106">
        <v>44938</v>
      </c>
      <c r="S17" s="14">
        <v>2</v>
      </c>
      <c r="T17" s="14">
        <v>2</v>
      </c>
      <c r="U17" s="14">
        <v>2</v>
      </c>
      <c r="V17" s="14">
        <v>2</v>
      </c>
      <c r="W17" s="14">
        <v>2</v>
      </c>
      <c r="X17" s="8">
        <f t="shared" si="2"/>
        <v>4</v>
      </c>
      <c r="Y17" s="37" t="str">
        <f t="shared" si="3"/>
        <v>Bajo</v>
      </c>
      <c r="Z17" s="138" t="s">
        <v>425</v>
      </c>
      <c r="AA17" s="75" t="s">
        <v>385</v>
      </c>
      <c r="AB17" s="40" t="s">
        <v>430</v>
      </c>
      <c r="AC17" s="116">
        <v>45427</v>
      </c>
      <c r="AD17" s="40" t="s">
        <v>432</v>
      </c>
    </row>
    <row r="18" spans="1:30" s="144" customFormat="1" ht="126.75" customHeight="1" x14ac:dyDescent="0.25">
      <c r="A18" s="159" t="s">
        <v>505</v>
      </c>
      <c r="B18" s="302" t="s">
        <v>389</v>
      </c>
      <c r="C18" s="8" t="s">
        <v>390</v>
      </c>
      <c r="D18" s="2" t="s">
        <v>391</v>
      </c>
      <c r="E18" s="8" t="s">
        <v>392</v>
      </c>
      <c r="F18" s="14">
        <v>4</v>
      </c>
      <c r="G18" s="14">
        <v>4</v>
      </c>
      <c r="H18" s="14">
        <v>2</v>
      </c>
      <c r="I18" s="14">
        <v>3</v>
      </c>
      <c r="J18" s="14">
        <v>2</v>
      </c>
      <c r="K18" s="3">
        <f t="shared" si="1"/>
        <v>6.5</v>
      </c>
      <c r="L18" s="9" t="str">
        <f t="shared" si="0"/>
        <v>Medio</v>
      </c>
      <c r="M18" s="6" t="s">
        <v>32</v>
      </c>
      <c r="N18" s="108"/>
      <c r="O18" s="14"/>
      <c r="P18" s="2" t="s">
        <v>422</v>
      </c>
      <c r="Q18" s="2" t="s">
        <v>424</v>
      </c>
      <c r="R18" s="2" t="s">
        <v>187</v>
      </c>
      <c r="S18" s="14">
        <v>3</v>
      </c>
      <c r="T18" s="14">
        <v>3</v>
      </c>
      <c r="U18" s="14">
        <v>2</v>
      </c>
      <c r="V18" s="14">
        <v>2</v>
      </c>
      <c r="W18" s="14">
        <v>1</v>
      </c>
      <c r="X18" s="8">
        <f t="shared" si="2"/>
        <v>2.5</v>
      </c>
      <c r="Y18" s="37" t="str">
        <f t="shared" si="3"/>
        <v>Bajo</v>
      </c>
      <c r="Z18" s="137" t="s">
        <v>171</v>
      </c>
      <c r="AA18" s="140" t="s">
        <v>429</v>
      </c>
      <c r="AB18" s="40" t="s">
        <v>430</v>
      </c>
      <c r="AC18" s="116">
        <v>45427</v>
      </c>
      <c r="AD18" s="40" t="s">
        <v>432</v>
      </c>
    </row>
    <row r="19" spans="1:30" s="144" customFormat="1" ht="105.75" customHeight="1" x14ac:dyDescent="0.25">
      <c r="A19" s="159" t="s">
        <v>505</v>
      </c>
      <c r="B19" s="302" t="s">
        <v>393</v>
      </c>
      <c r="C19" s="8" t="s">
        <v>394</v>
      </c>
      <c r="D19" s="2" t="s">
        <v>395</v>
      </c>
      <c r="E19" s="8" t="s">
        <v>396</v>
      </c>
      <c r="F19" s="14">
        <v>4</v>
      </c>
      <c r="G19" s="14">
        <v>4</v>
      </c>
      <c r="H19" s="14">
        <v>4</v>
      </c>
      <c r="I19" s="14">
        <v>3</v>
      </c>
      <c r="J19" s="14">
        <v>3</v>
      </c>
      <c r="K19" s="3">
        <f t="shared" si="1"/>
        <v>11.25</v>
      </c>
      <c r="L19" s="9" t="str">
        <f t="shared" si="0"/>
        <v>Alto</v>
      </c>
      <c r="M19" s="6" t="s">
        <v>32</v>
      </c>
      <c r="N19" s="145"/>
      <c r="O19" s="146"/>
      <c r="P19" s="8" t="s">
        <v>396</v>
      </c>
      <c r="Q19" s="2" t="s">
        <v>449</v>
      </c>
      <c r="R19" s="2" t="s">
        <v>187</v>
      </c>
      <c r="S19" s="14">
        <v>3</v>
      </c>
      <c r="T19" s="14">
        <v>3</v>
      </c>
      <c r="U19" s="14">
        <v>2</v>
      </c>
      <c r="V19" s="14">
        <v>2</v>
      </c>
      <c r="W19" s="14">
        <v>2</v>
      </c>
      <c r="X19" s="8">
        <f t="shared" si="2"/>
        <v>5</v>
      </c>
      <c r="Y19" s="37" t="str">
        <f t="shared" si="3"/>
        <v>Medio</v>
      </c>
      <c r="Z19" s="137" t="s">
        <v>427</v>
      </c>
      <c r="AA19" s="140" t="s">
        <v>431</v>
      </c>
      <c r="AB19" s="40" t="s">
        <v>430</v>
      </c>
      <c r="AC19" s="116">
        <v>45427</v>
      </c>
      <c r="AD19" s="40" t="s">
        <v>432</v>
      </c>
    </row>
  </sheetData>
  <sheetProtection selectLockedCells="1" selectUnlockedCells="1"/>
  <autoFilter ref="A10:AD10" xr:uid="{00000000-0001-0000-0100-000000000000}">
    <filterColumn colId="5" showButton="0"/>
    <filterColumn colId="6" showButton="0"/>
    <filterColumn colId="7" showButton="0"/>
    <filterColumn colId="8" showButton="0"/>
    <filterColumn colId="12" showButton="0"/>
    <filterColumn colId="13" showButton="0"/>
    <filterColumn colId="18" showButton="0"/>
    <filterColumn colId="19" showButton="0"/>
    <filterColumn colId="20" showButton="0"/>
    <filterColumn colId="21" showButton="0"/>
  </autoFilter>
  <mergeCells count="24">
    <mergeCell ref="B1:B3"/>
    <mergeCell ref="C1:Z3"/>
    <mergeCell ref="M7:O7"/>
    <mergeCell ref="S10:W10"/>
    <mergeCell ref="F8:I8"/>
    <mergeCell ref="B7:E7"/>
    <mergeCell ref="F7:K7"/>
    <mergeCell ref="D8:D9"/>
    <mergeCell ref="E8:E9"/>
    <mergeCell ref="C8:C9"/>
    <mergeCell ref="S7:X7"/>
    <mergeCell ref="X8:X9"/>
    <mergeCell ref="F10:J10"/>
    <mergeCell ref="M10:O10"/>
    <mergeCell ref="B8:B9"/>
    <mergeCell ref="L7:L9"/>
    <mergeCell ref="Z7:AD9"/>
    <mergeCell ref="Y7:Y9"/>
    <mergeCell ref="P7:R8"/>
    <mergeCell ref="K8:K9"/>
    <mergeCell ref="M8:M9"/>
    <mergeCell ref="N8:N9"/>
    <mergeCell ref="O8:O9"/>
    <mergeCell ref="S8:V8"/>
  </mergeCells>
  <phoneticPr fontId="13" type="noConversion"/>
  <conditionalFormatting sqref="K11:L19">
    <cfRule type="cellIs" dxfId="182" priority="4" operator="equal">
      <formula>"Crítico"</formula>
    </cfRule>
    <cfRule type="cellIs" dxfId="181" priority="5" operator="equal">
      <formula>"Alto"</formula>
    </cfRule>
    <cfRule type="cellIs" dxfId="180" priority="6" operator="equal">
      <formula>"Medio"</formula>
    </cfRule>
  </conditionalFormatting>
  <conditionalFormatting sqref="K10:N10 X10:Y10">
    <cfRule type="cellIs" dxfId="179" priority="193" operator="equal">
      <formula>"Crítico"</formula>
    </cfRule>
    <cfRule type="cellIs" dxfId="178" priority="194" operator="equal">
      <formula>"Alto"</formula>
    </cfRule>
    <cfRule type="cellIs" dxfId="177" priority="195" operator="equal">
      <formula>"Medio"</formula>
    </cfRule>
  </conditionalFormatting>
  <conditionalFormatting sqref="M15:N19">
    <cfRule type="cellIs" dxfId="176" priority="1" operator="equal">
      <formula>"Crítico"</formula>
    </cfRule>
    <cfRule type="cellIs" dxfId="175" priority="2" operator="equal">
      <formula>"Alto"</formula>
    </cfRule>
    <cfRule type="cellIs" dxfId="174" priority="3" operator="equal">
      <formula>"Medio"</formula>
    </cfRule>
  </conditionalFormatting>
  <conditionalFormatting sqref="M14:O14">
    <cfRule type="cellIs" dxfId="173" priority="55" operator="equal">
      <formula>"Crítico"</formula>
    </cfRule>
    <cfRule type="cellIs" dxfId="172" priority="56" operator="equal">
      <formula>"Alto"</formula>
    </cfRule>
    <cfRule type="cellIs" dxfId="171" priority="57" operator="equal">
      <formula>"Medio"</formula>
    </cfRule>
  </conditionalFormatting>
  <conditionalFormatting sqref="O11:O13">
    <cfRule type="cellIs" dxfId="170" priority="40" operator="equal">
      <formula>"Crítico"</formula>
    </cfRule>
    <cfRule type="cellIs" dxfId="169" priority="41" operator="equal">
      <formula>"Alto"</formula>
    </cfRule>
    <cfRule type="cellIs" dxfId="168" priority="42" operator="equal">
      <formula>"Medio"</formula>
    </cfRule>
  </conditionalFormatting>
  <conditionalFormatting sqref="Y11:Y19">
    <cfRule type="cellIs" dxfId="167" priority="10" stopIfTrue="1" operator="equal">
      <formula>"Crítico"</formula>
    </cfRule>
    <cfRule type="cellIs" dxfId="166" priority="11" stopIfTrue="1" operator="equal">
      <formula>"Alto"</formula>
    </cfRule>
    <cfRule type="cellIs" dxfId="165" priority="12" stopIfTrue="1" operator="equal">
      <formula>"Medio"</formula>
    </cfRule>
  </conditionalFormatting>
  <conditionalFormatting sqref="Y14:Y19">
    <cfRule type="cellIs" dxfId="164" priority="13" operator="equal">
      <formula>"Crítico"</formula>
    </cfRule>
    <cfRule type="cellIs" dxfId="163" priority="14" operator="equal">
      <formula>"Alto"</formula>
    </cfRule>
    <cfRule type="cellIs" dxfId="162" priority="15" operator="equal">
      <formula>"Medio"</formula>
    </cfRule>
  </conditionalFormatting>
  <pageMargins left="0.11811023622047245" right="0.11811023622047245" top="0.31496062992125984" bottom="0.39370078740157483" header="0.27559055118110237" footer="0.27559055118110237"/>
  <pageSetup scale="21"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D5F7C1-A53E-4875-964C-1757E04FB2D3}">
          <x14:formula1>
            <xm:f>CRITERIOS!$H$32:$H$33</xm:f>
          </x14:formula1>
          <xm:sqref>A11:A25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7"/>
  <sheetViews>
    <sheetView showGridLines="0" tabSelected="1" view="pageBreakPreview" zoomScaleNormal="80" zoomScaleSheetLayoutView="100" workbookViewId="0">
      <selection activeCell="B1" sqref="B1:Z3"/>
    </sheetView>
  </sheetViews>
  <sheetFormatPr baseColWidth="10" defaultRowHeight="15" x14ac:dyDescent="0.25"/>
  <cols>
    <col min="1" max="1" width="26.140625" customWidth="1"/>
    <col min="2" max="2" width="27" customWidth="1"/>
    <col min="3" max="3" width="34.140625" customWidth="1"/>
    <col min="4" max="4" width="27.7109375" customWidth="1"/>
    <col min="5" max="8" width="3.28515625" customWidth="1"/>
    <col min="9" max="9" width="10.140625" customWidth="1"/>
    <col min="10" max="10" width="12.85546875" customWidth="1"/>
    <col min="11" max="11" width="32.28515625" customWidth="1"/>
    <col min="12" max="14" width="4.28515625" customWidth="1"/>
    <col min="15" max="15" width="14" customWidth="1"/>
    <col min="16" max="16" width="28" customWidth="1"/>
    <col min="17" max="17" width="19" customWidth="1"/>
    <col min="18" max="18" width="15.42578125" customWidth="1"/>
    <col min="19" max="22" width="3.28515625" customWidth="1"/>
    <col min="23" max="23" width="14.140625" customWidth="1"/>
    <col min="24" max="24" width="11.5703125" customWidth="1"/>
    <col min="25" max="25" width="25.140625" customWidth="1"/>
    <col min="26" max="26" width="23.140625" customWidth="1"/>
    <col min="27" max="27" width="59.28515625" customWidth="1"/>
    <col min="28" max="28" width="23.7109375" customWidth="1"/>
    <col min="29" max="29" width="26.28515625" customWidth="1"/>
    <col min="30" max="30" width="32.85546875" customWidth="1"/>
  </cols>
  <sheetData>
    <row r="1" spans="1:30" ht="24.75" customHeight="1" x14ac:dyDescent="0.25">
      <c r="A1" s="228"/>
      <c r="B1" s="226" t="s">
        <v>252</v>
      </c>
      <c r="C1" s="226"/>
      <c r="D1" s="226"/>
      <c r="E1" s="226"/>
      <c r="F1" s="226"/>
      <c r="G1" s="226"/>
      <c r="H1" s="226"/>
      <c r="I1" s="226"/>
      <c r="J1" s="226"/>
      <c r="K1" s="226"/>
      <c r="L1" s="226"/>
      <c r="M1" s="226"/>
      <c r="N1" s="226"/>
      <c r="O1" s="226"/>
      <c r="P1" s="226"/>
      <c r="Q1" s="226"/>
      <c r="R1" s="226"/>
      <c r="S1" s="226"/>
      <c r="T1" s="226"/>
      <c r="U1" s="226"/>
      <c r="V1" s="226"/>
      <c r="W1" s="226"/>
      <c r="X1" s="226"/>
      <c r="Y1" s="226"/>
      <c r="Z1" s="226"/>
      <c r="AA1" s="278" t="s">
        <v>498</v>
      </c>
    </row>
    <row r="2" spans="1:30" ht="15.75" customHeight="1" x14ac:dyDescent="0.25">
      <c r="A2" s="229"/>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78" t="s">
        <v>499</v>
      </c>
    </row>
    <row r="3" spans="1:30" ht="18.75" customHeight="1" x14ac:dyDescent="0.25">
      <c r="A3" s="230"/>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79" t="s">
        <v>500</v>
      </c>
    </row>
    <row r="4" spans="1:30" ht="18.75" customHeight="1" thickBot="1" x14ac:dyDescent="0.3">
      <c r="A4" s="126"/>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7"/>
    </row>
    <row r="5" spans="1:30" ht="18.75" customHeight="1" thickBot="1" x14ac:dyDescent="0.3">
      <c r="A5" s="125" t="s">
        <v>414</v>
      </c>
      <c r="B5" s="128">
        <v>45427</v>
      </c>
      <c r="C5" s="124"/>
      <c r="D5" s="124"/>
      <c r="E5" s="124"/>
      <c r="F5" s="124"/>
      <c r="G5" s="124"/>
      <c r="H5" s="124"/>
      <c r="I5" s="124"/>
      <c r="J5" s="124"/>
      <c r="K5" s="124"/>
      <c r="L5" s="124"/>
      <c r="M5" s="124"/>
      <c r="N5" s="124"/>
      <c r="O5" s="124"/>
      <c r="P5" s="124"/>
      <c r="Q5" s="124"/>
      <c r="R5" s="124"/>
      <c r="S5" s="124"/>
      <c r="T5" s="124"/>
      <c r="U5" s="124"/>
      <c r="V5" s="124"/>
      <c r="W5" s="124"/>
      <c r="X5" s="124"/>
      <c r="Y5" s="124"/>
      <c r="Z5" s="124"/>
      <c r="AA5" s="127"/>
    </row>
    <row r="6" spans="1:30" ht="18.75" customHeight="1" x14ac:dyDescent="0.25">
      <c r="A6" s="126"/>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7"/>
    </row>
    <row r="7" spans="1:30" ht="37.5" customHeight="1" x14ac:dyDescent="0.25">
      <c r="A7" s="282" t="s">
        <v>0</v>
      </c>
      <c r="B7" s="282"/>
      <c r="C7" s="282"/>
      <c r="D7" s="282"/>
      <c r="E7" s="282" t="s">
        <v>1</v>
      </c>
      <c r="F7" s="282"/>
      <c r="G7" s="282"/>
      <c r="H7" s="282"/>
      <c r="I7" s="282"/>
      <c r="J7" s="282"/>
      <c r="K7" s="305" t="s">
        <v>2</v>
      </c>
      <c r="L7" s="282" t="s">
        <v>3</v>
      </c>
      <c r="M7" s="282"/>
      <c r="N7" s="282"/>
      <c r="O7" s="282"/>
      <c r="P7" s="281" t="s">
        <v>4</v>
      </c>
      <c r="Q7" s="291"/>
      <c r="R7" s="291"/>
      <c r="S7" s="282" t="s">
        <v>5</v>
      </c>
      <c r="T7" s="282"/>
      <c r="U7" s="282"/>
      <c r="V7" s="282"/>
      <c r="W7" s="282"/>
      <c r="X7" s="282"/>
      <c r="Y7" s="281" t="s">
        <v>104</v>
      </c>
      <c r="Z7" s="281" t="s">
        <v>421</v>
      </c>
      <c r="AA7" s="281"/>
      <c r="AB7" s="281"/>
      <c r="AC7" s="281"/>
      <c r="AD7" s="281"/>
    </row>
    <row r="8" spans="1:30" ht="30" customHeight="1" x14ac:dyDescent="0.25">
      <c r="A8" s="281" t="s">
        <v>6</v>
      </c>
      <c r="B8" s="281" t="s">
        <v>7</v>
      </c>
      <c r="C8" s="281" t="s">
        <v>38</v>
      </c>
      <c r="D8" s="281" t="s">
        <v>8</v>
      </c>
      <c r="E8" s="287" t="s">
        <v>9</v>
      </c>
      <c r="F8" s="287"/>
      <c r="G8" s="287"/>
      <c r="H8" s="287"/>
      <c r="I8" s="292" t="s">
        <v>10</v>
      </c>
      <c r="J8" s="289" t="s">
        <v>11</v>
      </c>
      <c r="K8" s="306"/>
      <c r="L8" s="290" t="s">
        <v>37</v>
      </c>
      <c r="M8" s="307" t="s">
        <v>312</v>
      </c>
      <c r="N8" s="290" t="s">
        <v>12</v>
      </c>
      <c r="O8" s="290" t="s">
        <v>13</v>
      </c>
      <c r="P8" s="291"/>
      <c r="Q8" s="291"/>
      <c r="R8" s="291"/>
      <c r="S8" s="287" t="s">
        <v>9</v>
      </c>
      <c r="T8" s="287"/>
      <c r="U8" s="287"/>
      <c r="V8" s="287"/>
      <c r="W8" s="308" t="s">
        <v>10</v>
      </c>
      <c r="X8" s="305" t="s">
        <v>14</v>
      </c>
      <c r="Y8" s="281"/>
      <c r="Z8" s="281"/>
      <c r="AA8" s="281"/>
      <c r="AB8" s="281"/>
      <c r="AC8" s="281"/>
      <c r="AD8" s="281"/>
    </row>
    <row r="9" spans="1:30" ht="91.5" customHeight="1" x14ac:dyDescent="0.25">
      <c r="A9" s="281"/>
      <c r="B9" s="281"/>
      <c r="C9" s="281"/>
      <c r="D9" s="281"/>
      <c r="E9" s="294" t="s">
        <v>15</v>
      </c>
      <c r="F9" s="294" t="s">
        <v>16</v>
      </c>
      <c r="G9" s="294" t="s">
        <v>17</v>
      </c>
      <c r="H9" s="294" t="s">
        <v>18</v>
      </c>
      <c r="I9" s="294" t="s">
        <v>19</v>
      </c>
      <c r="J9" s="295"/>
      <c r="K9" s="282"/>
      <c r="L9" s="290"/>
      <c r="M9" s="309"/>
      <c r="N9" s="290"/>
      <c r="O9" s="290"/>
      <c r="P9" s="296" t="s">
        <v>20</v>
      </c>
      <c r="Q9" s="296" t="s">
        <v>21</v>
      </c>
      <c r="R9" s="296" t="s">
        <v>22</v>
      </c>
      <c r="S9" s="294" t="s">
        <v>15</v>
      </c>
      <c r="T9" s="294" t="s">
        <v>16</v>
      </c>
      <c r="U9" s="294" t="s">
        <v>17</v>
      </c>
      <c r="V9" s="294" t="s">
        <v>18</v>
      </c>
      <c r="W9" s="294" t="s">
        <v>19</v>
      </c>
      <c r="X9" s="282"/>
      <c r="Y9" s="281"/>
      <c r="Z9" s="281"/>
      <c r="AA9" s="281"/>
      <c r="AB9" s="281"/>
      <c r="AC9" s="281"/>
      <c r="AD9" s="281"/>
    </row>
    <row r="10" spans="1:30" s="16" customFormat="1" ht="73.5" customHeight="1" x14ac:dyDescent="0.2">
      <c r="A10" s="31" t="s">
        <v>23</v>
      </c>
      <c r="B10" s="31" t="s">
        <v>25</v>
      </c>
      <c r="C10" s="31" t="s">
        <v>24</v>
      </c>
      <c r="D10" s="31" t="s">
        <v>26</v>
      </c>
      <c r="E10" s="221" t="s">
        <v>416</v>
      </c>
      <c r="F10" s="221"/>
      <c r="G10" s="221"/>
      <c r="H10" s="221"/>
      <c r="I10" s="221"/>
      <c r="J10" s="32" t="s">
        <v>27</v>
      </c>
      <c r="K10" s="33" t="s">
        <v>417</v>
      </c>
      <c r="L10" s="231" t="s">
        <v>28</v>
      </c>
      <c r="M10" s="231"/>
      <c r="N10" s="231"/>
      <c r="O10" s="232"/>
      <c r="P10" s="31" t="s">
        <v>29</v>
      </c>
      <c r="Q10" s="31" t="s">
        <v>30</v>
      </c>
      <c r="R10" s="31" t="s">
        <v>31</v>
      </c>
      <c r="S10" s="221" t="s">
        <v>416</v>
      </c>
      <c r="T10" s="221"/>
      <c r="U10" s="221"/>
      <c r="V10" s="221"/>
      <c r="W10" s="221"/>
      <c r="X10" s="34" t="s">
        <v>27</v>
      </c>
      <c r="Y10" s="33" t="s">
        <v>417</v>
      </c>
      <c r="Z10" s="123" t="s">
        <v>426</v>
      </c>
      <c r="AA10" s="123" t="s">
        <v>170</v>
      </c>
      <c r="AB10" s="123" t="s">
        <v>418</v>
      </c>
      <c r="AC10" s="123" t="s">
        <v>419</v>
      </c>
      <c r="AD10" s="123" t="s">
        <v>433</v>
      </c>
    </row>
    <row r="11" spans="1:30" ht="215.25" customHeight="1" x14ac:dyDescent="0.25">
      <c r="A11" s="1" t="s">
        <v>265</v>
      </c>
      <c r="B11" s="2" t="s">
        <v>49</v>
      </c>
      <c r="C11" s="2" t="s">
        <v>303</v>
      </c>
      <c r="D11" s="2" t="s">
        <v>246</v>
      </c>
      <c r="E11" s="2">
        <v>2</v>
      </c>
      <c r="F11" s="2">
        <v>2</v>
      </c>
      <c r="G11" s="2">
        <v>1</v>
      </c>
      <c r="H11" s="2">
        <v>2</v>
      </c>
      <c r="I11" s="2">
        <v>2</v>
      </c>
      <c r="J11" s="3">
        <f>AVERAGE(E11:H11)*I11</f>
        <v>3.5</v>
      </c>
      <c r="K11" s="9" t="str">
        <f>IF(J11&gt;15,"Crítico",IF(J11&gt;8,"Alto",IF(J11&gt;4,"Medio","Bajo")))</f>
        <v>Bajo</v>
      </c>
      <c r="L11" s="6" t="s">
        <v>32</v>
      </c>
      <c r="M11" s="6"/>
      <c r="N11" s="6" t="s">
        <v>32</v>
      </c>
      <c r="O11" s="6" t="s">
        <v>32</v>
      </c>
      <c r="P11" s="10" t="s">
        <v>156</v>
      </c>
      <c r="Q11" s="2" t="s">
        <v>247</v>
      </c>
      <c r="R11" s="7" t="s">
        <v>33</v>
      </c>
      <c r="S11" s="8">
        <v>1</v>
      </c>
      <c r="T11" s="8">
        <v>1</v>
      </c>
      <c r="U11" s="8">
        <v>1</v>
      </c>
      <c r="V11" s="8">
        <v>1</v>
      </c>
      <c r="W11" s="8">
        <v>2</v>
      </c>
      <c r="X11" s="8">
        <f>AVERAGE(S11:V11)*W11</f>
        <v>2</v>
      </c>
      <c r="Y11" s="37" t="str">
        <f>IF(X11&gt;15,"Crítico",IF(X11&gt;8,"Alto",IF(X11&gt;4,"Medio","Bajo")))</f>
        <v>Bajo</v>
      </c>
      <c r="Z11" s="50" t="s">
        <v>173</v>
      </c>
      <c r="AA11" s="51" t="s">
        <v>266</v>
      </c>
      <c r="AB11" s="40" t="s">
        <v>430</v>
      </c>
      <c r="AC11" s="116">
        <v>45427</v>
      </c>
      <c r="AD11" s="40" t="s">
        <v>432</v>
      </c>
    </row>
    <row r="12" spans="1:30" ht="285.75" customHeight="1" x14ac:dyDescent="0.25">
      <c r="A12" s="1" t="s">
        <v>34</v>
      </c>
      <c r="B12" s="11" t="s">
        <v>36</v>
      </c>
      <c r="C12" s="2" t="s">
        <v>35</v>
      </c>
      <c r="D12" s="11" t="s">
        <v>211</v>
      </c>
      <c r="E12" s="2">
        <v>2</v>
      </c>
      <c r="F12" s="2">
        <v>2</v>
      </c>
      <c r="G12" s="2">
        <v>1</v>
      </c>
      <c r="H12" s="2">
        <v>2</v>
      </c>
      <c r="I12" s="2">
        <v>2</v>
      </c>
      <c r="J12" s="3">
        <f t="shared" ref="J12:J17" si="0">AVERAGE(E12:H12)*I12</f>
        <v>3.5</v>
      </c>
      <c r="K12" s="9" t="str">
        <f>IF(J12&gt;15,"Crítico",IF(J12&gt;8,"Alto",IF(J12&gt;4,"Medio","Bajo")))</f>
        <v>Bajo</v>
      </c>
      <c r="L12" s="5" t="s">
        <v>32</v>
      </c>
      <c r="M12" s="5"/>
      <c r="N12" s="5" t="s">
        <v>32</v>
      </c>
      <c r="O12" s="6" t="s">
        <v>32</v>
      </c>
      <c r="P12" s="11" t="s">
        <v>212</v>
      </c>
      <c r="Q12" s="2" t="s">
        <v>247</v>
      </c>
      <c r="R12" s="7" t="s">
        <v>33</v>
      </c>
      <c r="S12" s="8">
        <v>1</v>
      </c>
      <c r="T12" s="8">
        <v>1</v>
      </c>
      <c r="U12" s="8">
        <v>1</v>
      </c>
      <c r="V12" s="8">
        <v>1</v>
      </c>
      <c r="W12" s="8">
        <v>2</v>
      </c>
      <c r="X12" s="8">
        <f t="shared" ref="X12:X17" si="1">AVERAGE(S12:V12)*W12</f>
        <v>2</v>
      </c>
      <c r="Y12" s="37" t="str">
        <f>IF(X12&gt;15,"Crítico",IF(X12&gt;8,"Alto",IF(X12&gt;4,"Medio","Bajo")))</f>
        <v>Bajo</v>
      </c>
      <c r="Z12" s="50" t="s">
        <v>172</v>
      </c>
      <c r="AA12" s="52" t="s">
        <v>267</v>
      </c>
      <c r="AB12" s="40" t="s">
        <v>430</v>
      </c>
      <c r="AC12" s="116">
        <v>45427</v>
      </c>
      <c r="AD12" s="40" t="s">
        <v>432</v>
      </c>
    </row>
    <row r="13" spans="1:30" ht="120" customHeight="1" x14ac:dyDescent="0.25">
      <c r="A13" s="36" t="s">
        <v>189</v>
      </c>
      <c r="B13" s="2" t="s">
        <v>190</v>
      </c>
      <c r="C13" s="2" t="s">
        <v>191</v>
      </c>
      <c r="D13" s="54" t="s">
        <v>192</v>
      </c>
      <c r="E13" s="54">
        <v>3</v>
      </c>
      <c r="F13" s="54">
        <v>2</v>
      </c>
      <c r="G13" s="54">
        <v>2</v>
      </c>
      <c r="H13" s="54">
        <v>2</v>
      </c>
      <c r="I13" s="54">
        <v>1</v>
      </c>
      <c r="J13" s="3">
        <f t="shared" si="0"/>
        <v>2.25</v>
      </c>
      <c r="K13" s="56" t="str">
        <f>IF(J13&gt;15,"Crítico",IF(J13&gt;8,"Alto",IF(J13&gt;4,"Medio","Bajo")))</f>
        <v>Bajo</v>
      </c>
      <c r="L13" s="85" t="s">
        <v>32</v>
      </c>
      <c r="M13" s="85"/>
      <c r="N13" s="85" t="s">
        <v>32</v>
      </c>
      <c r="O13" s="57" t="s">
        <v>32</v>
      </c>
      <c r="P13" s="54" t="s">
        <v>193</v>
      </c>
      <c r="Q13" s="54" t="s">
        <v>248</v>
      </c>
      <c r="R13" s="58" t="s">
        <v>213</v>
      </c>
      <c r="S13" s="59">
        <v>2</v>
      </c>
      <c r="T13" s="59">
        <v>1</v>
      </c>
      <c r="U13" s="59">
        <v>1</v>
      </c>
      <c r="V13" s="59">
        <v>1</v>
      </c>
      <c r="W13" s="59">
        <v>1</v>
      </c>
      <c r="X13" s="8">
        <f t="shared" si="1"/>
        <v>1.25</v>
      </c>
      <c r="Y13" s="90" t="str">
        <f>IF(X13&gt;15,"Crítico",IF(X13&gt;8,"Alto",IF(X13&gt;4,"Medio","Bajo")))</f>
        <v>Bajo</v>
      </c>
      <c r="Z13" s="91" t="s">
        <v>172</v>
      </c>
      <c r="AA13" s="91" t="s">
        <v>268</v>
      </c>
      <c r="AB13" s="40" t="s">
        <v>430</v>
      </c>
      <c r="AC13" s="116">
        <v>45427</v>
      </c>
      <c r="AD13" s="40" t="s">
        <v>432</v>
      </c>
    </row>
    <row r="14" spans="1:30" ht="163.5" customHeight="1" x14ac:dyDescent="0.25">
      <c r="A14" s="152" t="s">
        <v>308</v>
      </c>
      <c r="B14" s="72" t="s">
        <v>309</v>
      </c>
      <c r="C14" s="72" t="s">
        <v>310</v>
      </c>
      <c r="D14" s="70" t="s">
        <v>311</v>
      </c>
      <c r="E14" s="40">
        <v>3</v>
      </c>
      <c r="F14" s="40">
        <v>5</v>
      </c>
      <c r="G14" s="40">
        <v>5</v>
      </c>
      <c r="H14" s="40">
        <v>1</v>
      </c>
      <c r="I14" s="40">
        <v>1</v>
      </c>
      <c r="J14" s="3">
        <f t="shared" si="0"/>
        <v>3.5</v>
      </c>
      <c r="K14" s="62" t="str">
        <f>IF(J14&gt;15,"Crítico",IF(J14&gt;8,"Alto",IF(J14&gt;4,"Medio","Bajo")))</f>
        <v>Bajo</v>
      </c>
      <c r="L14" s="69" t="s">
        <v>32</v>
      </c>
      <c r="M14" s="69" t="s">
        <v>32</v>
      </c>
      <c r="N14" s="69" t="s">
        <v>32</v>
      </c>
      <c r="O14" s="69" t="s">
        <v>32</v>
      </c>
      <c r="P14" s="70" t="s">
        <v>313</v>
      </c>
      <c r="Q14" s="75" t="s">
        <v>314</v>
      </c>
      <c r="R14" s="26" t="s">
        <v>57</v>
      </c>
      <c r="S14" s="26">
        <v>1</v>
      </c>
      <c r="T14" s="26">
        <v>5</v>
      </c>
      <c r="U14" s="26">
        <v>5</v>
      </c>
      <c r="V14" s="26">
        <v>1</v>
      </c>
      <c r="W14" s="26">
        <v>1</v>
      </c>
      <c r="X14" s="8">
        <f t="shared" si="1"/>
        <v>3</v>
      </c>
      <c r="Y14" s="92" t="str">
        <f>IF(X14&gt;15,"Crítico",IF(X14&gt;8,"Alto",IF(X14&gt;4,"Medio","Bajo")))</f>
        <v>Bajo</v>
      </c>
      <c r="Z14" s="50" t="s">
        <v>173</v>
      </c>
      <c r="AA14" s="75" t="s">
        <v>315</v>
      </c>
      <c r="AB14" s="40" t="s">
        <v>430</v>
      </c>
      <c r="AC14" s="116">
        <v>45427</v>
      </c>
      <c r="AD14" s="40" t="s">
        <v>432</v>
      </c>
    </row>
    <row r="15" spans="1:30" ht="219.75" customHeight="1" x14ac:dyDescent="0.25">
      <c r="A15" s="114" t="s">
        <v>361</v>
      </c>
      <c r="B15" s="115" t="s">
        <v>362</v>
      </c>
      <c r="C15" s="40" t="s">
        <v>378</v>
      </c>
      <c r="D15" s="115" t="s">
        <v>379</v>
      </c>
      <c r="E15" s="40">
        <v>4</v>
      </c>
      <c r="F15" s="40">
        <v>2</v>
      </c>
      <c r="G15" s="40">
        <v>4</v>
      </c>
      <c r="H15" s="40">
        <v>4</v>
      </c>
      <c r="I15" s="40">
        <v>1</v>
      </c>
      <c r="J15" s="3">
        <f t="shared" si="0"/>
        <v>3.5</v>
      </c>
      <c r="K15" s="62" t="str">
        <f>IF(J15&gt;15,"Crítico",IF(J15&gt;8,"Alto",IF(J15&gt;4,"Medio","Bajo")))</f>
        <v>Bajo</v>
      </c>
      <c r="L15" s="63" t="s">
        <v>304</v>
      </c>
      <c r="M15" s="61" t="s">
        <v>304</v>
      </c>
      <c r="N15" s="60" t="s">
        <v>304</v>
      </c>
      <c r="O15" s="40" t="s">
        <v>304</v>
      </c>
      <c r="P15" s="40" t="s">
        <v>373</v>
      </c>
      <c r="Q15" s="40" t="s">
        <v>374</v>
      </c>
      <c r="R15" s="26" t="s">
        <v>57</v>
      </c>
      <c r="S15" s="40">
        <v>2</v>
      </c>
      <c r="T15" s="40">
        <v>2</v>
      </c>
      <c r="U15" s="40">
        <v>2</v>
      </c>
      <c r="V15" s="40">
        <v>2</v>
      </c>
      <c r="W15" s="40">
        <v>2</v>
      </c>
      <c r="X15" s="8">
        <f t="shared" si="1"/>
        <v>4</v>
      </c>
      <c r="Y15" s="92" t="str">
        <f t="shared" ref="Y15:Y17" si="2">IF(X15&gt;15,"Crítico",IF(X15&gt;8,"Alto",IF(X15&gt;4,"Medio","Bajo")))</f>
        <v>Bajo</v>
      </c>
      <c r="Z15" s="50" t="s">
        <v>375</v>
      </c>
      <c r="AA15" s="86" t="s">
        <v>376</v>
      </c>
      <c r="AB15" s="40" t="s">
        <v>430</v>
      </c>
      <c r="AC15" s="116">
        <v>45427</v>
      </c>
      <c r="AD15" s="40" t="s">
        <v>432</v>
      </c>
    </row>
    <row r="16" spans="1:30" s="144" customFormat="1" ht="195" x14ac:dyDescent="0.25">
      <c r="A16" s="152" t="s">
        <v>397</v>
      </c>
      <c r="B16" s="40" t="s">
        <v>398</v>
      </c>
      <c r="C16" s="40" t="s">
        <v>399</v>
      </c>
      <c r="D16" s="40" t="s">
        <v>400</v>
      </c>
      <c r="E16" s="40">
        <v>2</v>
      </c>
      <c r="F16" s="40">
        <v>2</v>
      </c>
      <c r="G16" s="40">
        <v>2</v>
      </c>
      <c r="H16" s="40">
        <v>2</v>
      </c>
      <c r="I16" s="40">
        <v>3</v>
      </c>
      <c r="J16" s="3">
        <f t="shared" si="0"/>
        <v>6</v>
      </c>
      <c r="K16" s="62" t="str">
        <f t="shared" ref="K16:K17" si="3">IF(J16&gt;15,"Crítico",IF(J16&gt;8,"Alto",IF(J16&gt;4,"Medio","Bajo")))</f>
        <v>Medio</v>
      </c>
      <c r="L16" s="143" t="s">
        <v>32</v>
      </c>
      <c r="M16" s="143" t="s">
        <v>32</v>
      </c>
      <c r="N16" s="143" t="s">
        <v>32</v>
      </c>
      <c r="O16" s="143" t="s">
        <v>32</v>
      </c>
      <c r="P16" s="151" t="s">
        <v>436</v>
      </c>
      <c r="Q16" s="153" t="s">
        <v>438</v>
      </c>
      <c r="R16" s="154" t="s">
        <v>57</v>
      </c>
      <c r="S16" s="154">
        <v>2</v>
      </c>
      <c r="T16" s="154">
        <v>2</v>
      </c>
      <c r="U16" s="154">
        <v>2</v>
      </c>
      <c r="V16" s="154">
        <v>2</v>
      </c>
      <c r="W16" s="154">
        <v>2</v>
      </c>
      <c r="X16" s="8">
        <f t="shared" si="1"/>
        <v>4</v>
      </c>
      <c r="Y16" s="92" t="str">
        <f t="shared" si="2"/>
        <v>Bajo</v>
      </c>
      <c r="Z16" s="155" t="s">
        <v>173</v>
      </c>
      <c r="AA16" s="151" t="s">
        <v>440</v>
      </c>
      <c r="AB16" s="40" t="s">
        <v>439</v>
      </c>
      <c r="AC16" s="116">
        <v>45427</v>
      </c>
      <c r="AD16" s="40" t="s">
        <v>432</v>
      </c>
    </row>
    <row r="17" spans="1:30" s="144" customFormat="1" ht="145.5" customHeight="1" x14ac:dyDescent="0.25">
      <c r="A17" s="152" t="s">
        <v>401</v>
      </c>
      <c r="B17" s="40" t="s">
        <v>402</v>
      </c>
      <c r="C17" s="40" t="s">
        <v>403</v>
      </c>
      <c r="D17" s="40" t="s">
        <v>404</v>
      </c>
      <c r="E17" s="40">
        <v>3</v>
      </c>
      <c r="F17" s="40">
        <v>3</v>
      </c>
      <c r="G17" s="40">
        <v>5</v>
      </c>
      <c r="H17" s="40">
        <v>5</v>
      </c>
      <c r="I17" s="40">
        <v>3</v>
      </c>
      <c r="J17" s="61">
        <f t="shared" si="0"/>
        <v>12</v>
      </c>
      <c r="K17" s="62" t="str">
        <f t="shared" si="3"/>
        <v>Alto</v>
      </c>
      <c r="L17" s="143" t="s">
        <v>32</v>
      </c>
      <c r="M17" s="143" t="s">
        <v>32</v>
      </c>
      <c r="N17" s="143" t="s">
        <v>32</v>
      </c>
      <c r="O17" s="143" t="s">
        <v>32</v>
      </c>
      <c r="P17" s="151" t="s">
        <v>437</v>
      </c>
      <c r="Q17" s="153" t="s">
        <v>430</v>
      </c>
      <c r="R17" s="154" t="s">
        <v>57</v>
      </c>
      <c r="S17" s="154">
        <v>3</v>
      </c>
      <c r="T17" s="154">
        <v>3</v>
      </c>
      <c r="U17" s="154">
        <v>4</v>
      </c>
      <c r="V17" s="154">
        <v>5</v>
      </c>
      <c r="W17" s="154">
        <v>2</v>
      </c>
      <c r="X17" s="8">
        <f t="shared" si="1"/>
        <v>7.5</v>
      </c>
      <c r="Y17" s="92" t="str">
        <f t="shared" si="2"/>
        <v>Medio</v>
      </c>
      <c r="Z17" s="155" t="s">
        <v>173</v>
      </c>
      <c r="AA17" s="151" t="s">
        <v>441</v>
      </c>
      <c r="AB17" s="40" t="s">
        <v>430</v>
      </c>
      <c r="AC17" s="116">
        <v>45427</v>
      </c>
      <c r="AD17" s="40" t="s">
        <v>432</v>
      </c>
    </row>
  </sheetData>
  <mergeCells count="25">
    <mergeCell ref="E10:I10"/>
    <mergeCell ref="L10:O10"/>
    <mergeCell ref="S10:W10"/>
    <mergeCell ref="L8:L9"/>
    <mergeCell ref="N8:N9"/>
    <mergeCell ref="J8:J9"/>
    <mergeCell ref="P7:R8"/>
    <mergeCell ref="S7:X7"/>
    <mergeCell ref="O8:O9"/>
    <mergeCell ref="S8:V8"/>
    <mergeCell ref="Z7:AD9"/>
    <mergeCell ref="Y7:Y9"/>
    <mergeCell ref="B1:Z3"/>
    <mergeCell ref="L7:O7"/>
    <mergeCell ref="M8:M9"/>
    <mergeCell ref="X8:X9"/>
    <mergeCell ref="A7:D7"/>
    <mergeCell ref="E7:J7"/>
    <mergeCell ref="A8:A9"/>
    <mergeCell ref="B8:B9"/>
    <mergeCell ref="C8:C9"/>
    <mergeCell ref="D8:D9"/>
    <mergeCell ref="E8:H8"/>
    <mergeCell ref="K7:K9"/>
    <mergeCell ref="A1:A3"/>
  </mergeCells>
  <conditionalFormatting sqref="J11:K17">
    <cfRule type="cellIs" dxfId="161" priority="4" operator="equal">
      <formula>"Crítico"</formula>
    </cfRule>
    <cfRule type="cellIs" dxfId="160" priority="5" operator="equal">
      <formula>"Alto"</formula>
    </cfRule>
    <cfRule type="cellIs" dxfId="159" priority="6" operator="equal">
      <formula>"Medio"</formula>
    </cfRule>
  </conditionalFormatting>
  <conditionalFormatting sqref="J10:N10 X10:Y10">
    <cfRule type="cellIs" dxfId="158" priority="40" operator="equal">
      <formula>"Crítico"</formula>
    </cfRule>
    <cfRule type="cellIs" dxfId="157" priority="41" operator="equal">
      <formula>"Alto"</formula>
    </cfRule>
    <cfRule type="cellIs" dxfId="156" priority="42" operator="equal">
      <formula>"Medio"</formula>
    </cfRule>
  </conditionalFormatting>
  <conditionalFormatting sqref="L15:M15">
    <cfRule type="cellIs" dxfId="155" priority="1" operator="equal">
      <formula>"Crítico"</formula>
    </cfRule>
    <cfRule type="cellIs" dxfId="154" priority="2" operator="equal">
      <formula>"Alto"</formula>
    </cfRule>
    <cfRule type="cellIs" dxfId="153" priority="3" operator="equal">
      <formula>"Medio"</formula>
    </cfRule>
  </conditionalFormatting>
  <conditionalFormatting sqref="O11:O13">
    <cfRule type="cellIs" dxfId="152" priority="16" operator="equal">
      <formula>"Crítico"</formula>
    </cfRule>
    <cfRule type="cellIs" dxfId="151" priority="17" operator="equal">
      <formula>"Alto"</formula>
    </cfRule>
    <cfRule type="cellIs" dxfId="150" priority="18" operator="equal">
      <formula>"Medio"</formula>
    </cfRule>
  </conditionalFormatting>
  <conditionalFormatting sqref="Y11:Y17">
    <cfRule type="cellIs" dxfId="149" priority="19" stopIfTrue="1" operator="equal">
      <formula>"Crítico"</formula>
    </cfRule>
    <cfRule type="cellIs" dxfId="148" priority="20" stopIfTrue="1" operator="equal">
      <formula>"Alto"</formula>
    </cfRule>
    <cfRule type="cellIs" dxfId="147" priority="21" stopIfTrue="1" operator="equal">
      <formula>"Medio"</formula>
    </cfRule>
  </conditionalFormatting>
  <pageMargins left="0.2" right="0.11811023622047245" top="0.35433070866141736" bottom="0.35433070866141736" header="0.31496062992125984" footer="0.31496062992125984"/>
  <pageSetup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9"/>
  <sheetViews>
    <sheetView showGridLines="0" view="pageBreakPreview" topLeftCell="N1" zoomScale="80" zoomScaleNormal="100" zoomScaleSheetLayoutView="80" workbookViewId="0">
      <selection activeCell="Z3" sqref="Z3"/>
    </sheetView>
  </sheetViews>
  <sheetFormatPr baseColWidth="10" defaultRowHeight="15" x14ac:dyDescent="0.25"/>
  <cols>
    <col min="1" max="1" width="28" customWidth="1"/>
    <col min="2" max="2" width="28.42578125" customWidth="1"/>
    <col min="3" max="3" width="30.140625" customWidth="1"/>
    <col min="4" max="4" width="28.42578125" customWidth="1"/>
    <col min="5" max="8" width="5.28515625" customWidth="1"/>
    <col min="9" max="9" width="13.5703125" customWidth="1"/>
    <col min="10" max="10" width="12.140625" customWidth="1"/>
    <col min="11" max="11" width="23.28515625" customWidth="1"/>
    <col min="12" max="14" width="4.28515625" customWidth="1"/>
    <col min="15" max="15" width="36" customWidth="1"/>
    <col min="16" max="16" width="21.140625" customWidth="1"/>
    <col min="17" max="17" width="18.7109375" customWidth="1"/>
    <col min="18" max="21" width="7.140625" customWidth="1"/>
    <col min="22" max="22" width="11.140625" customWidth="1"/>
    <col min="23" max="23" width="14.28515625" customWidth="1"/>
    <col min="24" max="24" width="23.85546875" customWidth="1"/>
    <col min="25" max="25" width="23.5703125" customWidth="1"/>
    <col min="26" max="26" width="52.140625" customWidth="1"/>
    <col min="27" max="27" width="23.7109375" customWidth="1"/>
    <col min="28" max="28" width="26.28515625" customWidth="1"/>
    <col min="29" max="29" width="32.85546875" customWidth="1"/>
  </cols>
  <sheetData>
    <row r="1" spans="1:29" ht="31.5" customHeight="1" x14ac:dyDescent="0.25">
      <c r="A1" s="212"/>
      <c r="B1" s="236"/>
      <c r="C1" s="237"/>
      <c r="D1" s="242" t="s">
        <v>255</v>
      </c>
      <c r="E1" s="243"/>
      <c r="F1" s="243"/>
      <c r="G1" s="243"/>
      <c r="H1" s="243"/>
      <c r="I1" s="243"/>
      <c r="J1" s="243"/>
      <c r="K1" s="243"/>
      <c r="L1" s="243"/>
      <c r="M1" s="243"/>
      <c r="N1" s="243"/>
      <c r="O1" s="243"/>
      <c r="P1" s="243"/>
      <c r="Q1" s="243"/>
      <c r="R1" s="243"/>
      <c r="S1" s="243"/>
      <c r="T1" s="243"/>
      <c r="U1" s="243"/>
      <c r="V1" s="243"/>
      <c r="W1" s="243"/>
      <c r="X1" s="243"/>
      <c r="Y1" s="244"/>
      <c r="Z1" s="278" t="s">
        <v>498</v>
      </c>
    </row>
    <row r="2" spans="1:29" ht="15.75" customHeight="1" x14ac:dyDescent="0.25">
      <c r="A2" s="213"/>
      <c r="B2" s="238"/>
      <c r="C2" s="239"/>
      <c r="D2" s="245"/>
      <c r="E2" s="218"/>
      <c r="F2" s="218"/>
      <c r="G2" s="218"/>
      <c r="H2" s="218"/>
      <c r="I2" s="218"/>
      <c r="J2" s="218"/>
      <c r="K2" s="218"/>
      <c r="L2" s="218"/>
      <c r="M2" s="218"/>
      <c r="N2" s="218"/>
      <c r="O2" s="218"/>
      <c r="P2" s="218"/>
      <c r="Q2" s="218"/>
      <c r="R2" s="218"/>
      <c r="S2" s="218"/>
      <c r="T2" s="218"/>
      <c r="U2" s="218"/>
      <c r="V2" s="218"/>
      <c r="W2" s="218"/>
      <c r="X2" s="218"/>
      <c r="Y2" s="246"/>
      <c r="Z2" s="278" t="s">
        <v>499</v>
      </c>
    </row>
    <row r="3" spans="1:29" ht="15.75" customHeight="1" x14ac:dyDescent="0.25">
      <c r="A3" s="214"/>
      <c r="B3" s="240"/>
      <c r="C3" s="241"/>
      <c r="D3" s="247"/>
      <c r="E3" s="248"/>
      <c r="F3" s="248"/>
      <c r="G3" s="248"/>
      <c r="H3" s="248"/>
      <c r="I3" s="248"/>
      <c r="J3" s="248"/>
      <c r="K3" s="248"/>
      <c r="L3" s="248"/>
      <c r="M3" s="248"/>
      <c r="N3" s="248"/>
      <c r="O3" s="248"/>
      <c r="P3" s="248"/>
      <c r="Q3" s="248"/>
      <c r="R3" s="248"/>
      <c r="S3" s="248"/>
      <c r="T3" s="248"/>
      <c r="U3" s="248"/>
      <c r="V3" s="248"/>
      <c r="W3" s="248"/>
      <c r="X3" s="248"/>
      <c r="Y3" s="249"/>
      <c r="Z3" s="279" t="s">
        <v>500</v>
      </c>
    </row>
    <row r="4" spans="1:29" ht="15.75" customHeight="1" thickBot="1" x14ac:dyDescent="0.3">
      <c r="A4" s="126"/>
      <c r="B4" s="126"/>
      <c r="C4" s="126"/>
      <c r="D4" s="124"/>
      <c r="E4" s="124"/>
      <c r="F4" s="124"/>
      <c r="G4" s="124"/>
      <c r="H4" s="124"/>
      <c r="I4" s="124"/>
      <c r="J4" s="124"/>
      <c r="K4" s="124"/>
      <c r="L4" s="124"/>
      <c r="M4" s="124"/>
      <c r="N4" s="124"/>
      <c r="O4" s="124"/>
      <c r="P4" s="124"/>
      <c r="Q4" s="124"/>
      <c r="R4" s="124"/>
      <c r="S4" s="124"/>
      <c r="T4" s="124"/>
      <c r="U4" s="124"/>
      <c r="V4" s="124"/>
      <c r="W4" s="124"/>
      <c r="X4" s="124"/>
      <c r="Y4" s="124"/>
      <c r="Z4" s="127"/>
    </row>
    <row r="5" spans="1:29" ht="15.75" customHeight="1" thickBot="1" x14ac:dyDescent="0.3">
      <c r="A5" s="125" t="s">
        <v>414</v>
      </c>
      <c r="B5" s="128">
        <v>45427</v>
      </c>
      <c r="C5" s="126"/>
      <c r="D5" s="124"/>
      <c r="E5" s="124"/>
      <c r="F5" s="124"/>
      <c r="G5" s="124"/>
      <c r="H5" s="124"/>
      <c r="I5" s="124"/>
      <c r="J5" s="124"/>
      <c r="K5" s="124"/>
      <c r="L5" s="124"/>
      <c r="M5" s="124"/>
      <c r="N5" s="124"/>
      <c r="O5" s="124"/>
      <c r="P5" s="124"/>
      <c r="Q5" s="124"/>
      <c r="R5" s="124"/>
      <c r="S5" s="124"/>
      <c r="T5" s="124"/>
      <c r="U5" s="124"/>
      <c r="V5" s="124"/>
      <c r="W5" s="124"/>
      <c r="X5" s="124"/>
      <c r="Y5" s="124"/>
      <c r="Z5" s="127"/>
    </row>
    <row r="6" spans="1:29" ht="15.75" customHeight="1" x14ac:dyDescent="0.25">
      <c r="A6" s="126"/>
      <c r="B6" s="126"/>
      <c r="C6" s="126"/>
      <c r="D6" s="124"/>
      <c r="E6" s="124"/>
      <c r="F6" s="124"/>
      <c r="G6" s="124"/>
      <c r="H6" s="124"/>
      <c r="I6" s="124"/>
      <c r="J6" s="124"/>
      <c r="K6" s="124"/>
      <c r="L6" s="124"/>
      <c r="M6" s="124"/>
      <c r="N6" s="124"/>
      <c r="O6" s="124"/>
      <c r="P6" s="124"/>
      <c r="Q6" s="124"/>
      <c r="R6" s="124"/>
      <c r="S6" s="124"/>
      <c r="T6" s="124"/>
      <c r="U6" s="124"/>
      <c r="V6" s="124"/>
      <c r="W6" s="124"/>
      <c r="X6" s="124"/>
      <c r="Y6" s="124"/>
      <c r="Z6" s="127"/>
    </row>
    <row r="7" spans="1:29" ht="37.5" customHeight="1" x14ac:dyDescent="0.25">
      <c r="A7" s="206" t="s">
        <v>0</v>
      </c>
      <c r="B7" s="206"/>
      <c r="C7" s="206"/>
      <c r="D7" s="206"/>
      <c r="E7" s="206" t="s">
        <v>1</v>
      </c>
      <c r="F7" s="206"/>
      <c r="G7" s="206"/>
      <c r="H7" s="206"/>
      <c r="I7" s="206"/>
      <c r="J7" s="206"/>
      <c r="K7" s="222" t="s">
        <v>2</v>
      </c>
      <c r="L7" s="206" t="s">
        <v>3</v>
      </c>
      <c r="M7" s="206"/>
      <c r="N7" s="206"/>
      <c r="O7" s="222" t="s">
        <v>4</v>
      </c>
      <c r="P7" s="207"/>
      <c r="Q7" s="207"/>
      <c r="R7" s="206" t="s">
        <v>5</v>
      </c>
      <c r="S7" s="206"/>
      <c r="T7" s="206"/>
      <c r="U7" s="206"/>
      <c r="V7" s="206"/>
      <c r="W7" s="206"/>
      <c r="X7" s="222" t="s">
        <v>104</v>
      </c>
      <c r="Y7" s="233" t="s">
        <v>421</v>
      </c>
      <c r="Z7" s="234"/>
      <c r="AA7" s="234"/>
      <c r="AB7" s="234"/>
      <c r="AC7" s="234"/>
    </row>
    <row r="8" spans="1:29" ht="15" customHeight="1" x14ac:dyDescent="0.25">
      <c r="A8" s="222" t="s">
        <v>6</v>
      </c>
      <c r="B8" s="222" t="s">
        <v>7</v>
      </c>
      <c r="C8" s="222" t="s">
        <v>38</v>
      </c>
      <c r="D8" s="222" t="s">
        <v>8</v>
      </c>
      <c r="E8" s="211" t="s">
        <v>9</v>
      </c>
      <c r="F8" s="211"/>
      <c r="G8" s="211"/>
      <c r="H8" s="211"/>
      <c r="I8" s="113" t="s">
        <v>10</v>
      </c>
      <c r="J8" s="208" t="s">
        <v>11</v>
      </c>
      <c r="K8" s="222"/>
      <c r="L8" s="210" t="s">
        <v>37</v>
      </c>
      <c r="M8" s="210" t="s">
        <v>12</v>
      </c>
      <c r="N8" s="210" t="s">
        <v>13</v>
      </c>
      <c r="O8" s="207"/>
      <c r="P8" s="207"/>
      <c r="Q8" s="207"/>
      <c r="R8" s="211" t="s">
        <v>9</v>
      </c>
      <c r="S8" s="211"/>
      <c r="T8" s="211"/>
      <c r="U8" s="211"/>
      <c r="V8" s="112" t="s">
        <v>10</v>
      </c>
      <c r="W8" s="227" t="s">
        <v>14</v>
      </c>
      <c r="X8" s="222"/>
      <c r="Y8" s="203"/>
      <c r="Z8" s="204"/>
      <c r="AA8" s="204"/>
      <c r="AB8" s="204"/>
      <c r="AC8" s="204"/>
    </row>
    <row r="9" spans="1:29" ht="71.25" customHeight="1" x14ac:dyDescent="0.25">
      <c r="A9" s="222"/>
      <c r="B9" s="222"/>
      <c r="C9" s="222"/>
      <c r="D9" s="222"/>
      <c r="E9" s="29" t="s">
        <v>15</v>
      </c>
      <c r="F9" s="29" t="s">
        <v>16</v>
      </c>
      <c r="G9" s="29" t="s">
        <v>17</v>
      </c>
      <c r="H9" s="29" t="s">
        <v>18</v>
      </c>
      <c r="I9" s="29" t="s">
        <v>19</v>
      </c>
      <c r="J9" s="209"/>
      <c r="K9" s="222"/>
      <c r="L9" s="210"/>
      <c r="M9" s="210"/>
      <c r="N9" s="210"/>
      <c r="O9" s="30" t="s">
        <v>20</v>
      </c>
      <c r="P9" s="30" t="s">
        <v>21</v>
      </c>
      <c r="Q9" s="30" t="s">
        <v>22</v>
      </c>
      <c r="R9" s="29" t="s">
        <v>15</v>
      </c>
      <c r="S9" s="29" t="s">
        <v>16</v>
      </c>
      <c r="T9" s="29" t="s">
        <v>17</v>
      </c>
      <c r="U9" s="29" t="s">
        <v>18</v>
      </c>
      <c r="V9" s="29" t="s">
        <v>19</v>
      </c>
      <c r="W9" s="206"/>
      <c r="X9" s="222"/>
      <c r="Y9" s="205"/>
      <c r="Z9" s="235"/>
      <c r="AA9" s="235"/>
      <c r="AB9" s="235"/>
      <c r="AC9" s="235"/>
    </row>
    <row r="10" spans="1:29" s="16" customFormat="1" ht="86.25" customHeight="1" x14ac:dyDescent="0.2">
      <c r="A10" s="31" t="s">
        <v>23</v>
      </c>
      <c r="B10" s="31" t="s">
        <v>25</v>
      </c>
      <c r="C10" s="31" t="s">
        <v>24</v>
      </c>
      <c r="D10" s="31" t="s">
        <v>26</v>
      </c>
      <c r="E10" s="221" t="s">
        <v>416</v>
      </c>
      <c r="F10" s="221"/>
      <c r="G10" s="221"/>
      <c r="H10" s="221"/>
      <c r="I10" s="221"/>
      <c r="J10" s="32" t="s">
        <v>27</v>
      </c>
      <c r="K10" s="33" t="s">
        <v>417</v>
      </c>
      <c r="L10" s="231" t="s">
        <v>28</v>
      </c>
      <c r="M10" s="231"/>
      <c r="N10" s="232"/>
      <c r="O10" s="31" t="s">
        <v>29</v>
      </c>
      <c r="P10" s="31" t="s">
        <v>30</v>
      </c>
      <c r="Q10" s="31" t="s">
        <v>31</v>
      </c>
      <c r="R10" s="221" t="s">
        <v>416</v>
      </c>
      <c r="S10" s="221"/>
      <c r="T10" s="221"/>
      <c r="U10" s="221"/>
      <c r="V10" s="221"/>
      <c r="W10" s="34" t="s">
        <v>27</v>
      </c>
      <c r="X10" s="33" t="s">
        <v>417</v>
      </c>
      <c r="Y10" s="123" t="s">
        <v>426</v>
      </c>
      <c r="Z10" s="123" t="s">
        <v>170</v>
      </c>
      <c r="AA10" s="123" t="s">
        <v>418</v>
      </c>
      <c r="AB10" s="123" t="s">
        <v>419</v>
      </c>
      <c r="AC10" s="123" t="s">
        <v>433</v>
      </c>
    </row>
    <row r="11" spans="1:29" s="16" customFormat="1" ht="166.5" customHeight="1" x14ac:dyDescent="0.2">
      <c r="A11" s="12" t="s">
        <v>40</v>
      </c>
      <c r="B11" s="2" t="s">
        <v>48</v>
      </c>
      <c r="C11" s="2" t="s">
        <v>41</v>
      </c>
      <c r="D11" s="2" t="s">
        <v>157</v>
      </c>
      <c r="E11" s="2">
        <v>4</v>
      </c>
      <c r="F11" s="2">
        <v>4</v>
      </c>
      <c r="G11" s="2">
        <v>3</v>
      </c>
      <c r="H11" s="2">
        <v>4</v>
      </c>
      <c r="I11" s="2">
        <v>1</v>
      </c>
      <c r="J11" s="3">
        <f>AVERAGE(E11:H11)*I11</f>
        <v>3.75</v>
      </c>
      <c r="K11" s="9" t="str">
        <f>IF(J11&gt;15,"Crítico",IF(J11&gt;8,"Alto",IF(J11&gt;4,"Medio","Bajo")))</f>
        <v>Bajo</v>
      </c>
      <c r="L11" s="6" t="s">
        <v>32</v>
      </c>
      <c r="M11" s="6"/>
      <c r="N11" s="6"/>
      <c r="O11" s="2" t="s">
        <v>158</v>
      </c>
      <c r="P11" s="2" t="s">
        <v>249</v>
      </c>
      <c r="Q11" s="7" t="s">
        <v>42</v>
      </c>
      <c r="R11" s="2">
        <v>2</v>
      </c>
      <c r="S11" s="2">
        <v>2</v>
      </c>
      <c r="T11" s="2">
        <v>2</v>
      </c>
      <c r="U11" s="2">
        <v>3</v>
      </c>
      <c r="V11" s="2">
        <v>2</v>
      </c>
      <c r="W11" s="13">
        <f>AVERAGE(R11:U11)*V11</f>
        <v>4.5</v>
      </c>
      <c r="X11" s="4" t="str">
        <f>IF(W11&gt;15,"Crítico",IF(W11&gt;8,"Alto",IF(W11&gt;4,"Medio","Bajo")))</f>
        <v>Medio</v>
      </c>
      <c r="Y11" s="20" t="s">
        <v>214</v>
      </c>
      <c r="Z11" s="22" t="s">
        <v>215</v>
      </c>
      <c r="AA11" s="40" t="s">
        <v>430</v>
      </c>
      <c r="AB11" s="116">
        <v>45427</v>
      </c>
      <c r="AC11" s="40" t="s">
        <v>432</v>
      </c>
    </row>
    <row r="12" spans="1:29" s="16" customFormat="1" ht="264" customHeight="1" x14ac:dyDescent="0.2">
      <c r="A12" s="12" t="s">
        <v>50</v>
      </c>
      <c r="B12" s="2" t="s">
        <v>122</v>
      </c>
      <c r="C12" s="2" t="s">
        <v>51</v>
      </c>
      <c r="D12" s="2" t="s">
        <v>159</v>
      </c>
      <c r="E12" s="2">
        <v>5</v>
      </c>
      <c r="F12" s="2">
        <v>5</v>
      </c>
      <c r="G12" s="2">
        <v>5</v>
      </c>
      <c r="H12" s="2">
        <v>5</v>
      </c>
      <c r="I12" s="2">
        <v>2</v>
      </c>
      <c r="J12" s="3">
        <f t="shared" ref="J12:J16" si="0">AVERAGE(E12:H12)*I12</f>
        <v>10</v>
      </c>
      <c r="K12" s="9" t="str">
        <f>IF(J12&gt;15,"Crítico",IF(J12&gt;8,"Alto",IF(J12&gt;4,"Medio","Bajo")))</f>
        <v>Alto</v>
      </c>
      <c r="L12" s="6" t="s">
        <v>32</v>
      </c>
      <c r="M12" s="6"/>
      <c r="N12" s="6"/>
      <c r="O12" s="2" t="s">
        <v>53</v>
      </c>
      <c r="P12" s="2" t="s">
        <v>249</v>
      </c>
      <c r="Q12" s="7" t="s">
        <v>52</v>
      </c>
      <c r="R12" s="2">
        <v>4</v>
      </c>
      <c r="S12" s="2">
        <v>4</v>
      </c>
      <c r="T12" s="2">
        <v>4</v>
      </c>
      <c r="U12" s="2">
        <v>1</v>
      </c>
      <c r="V12" s="2">
        <v>1</v>
      </c>
      <c r="W12" s="13">
        <f t="shared" ref="W12:W15" si="1">AVERAGE(R12:U12)*V12</f>
        <v>3.25</v>
      </c>
      <c r="X12" s="4" t="str">
        <f t="shared" ref="X12:X16" si="2">IF(W12&gt;15,"Crítico",IF(W12&gt;8,"Alto",IF(W12&gt;4,"Medio","Bajo")))</f>
        <v>Bajo</v>
      </c>
      <c r="Y12" s="117" t="s">
        <v>216</v>
      </c>
      <c r="Z12" s="22" t="s">
        <v>243</v>
      </c>
      <c r="AA12" s="40" t="s">
        <v>430</v>
      </c>
      <c r="AB12" s="116">
        <v>45427</v>
      </c>
      <c r="AC12" s="40" t="s">
        <v>432</v>
      </c>
    </row>
    <row r="13" spans="1:29" ht="168.75" customHeight="1" x14ac:dyDescent="0.25">
      <c r="A13" s="118" t="s">
        <v>44</v>
      </c>
      <c r="B13" s="54" t="s">
        <v>46</v>
      </c>
      <c r="C13" s="54" t="s">
        <v>45</v>
      </c>
      <c r="D13" s="54" t="s">
        <v>160</v>
      </c>
      <c r="E13" s="54">
        <v>1</v>
      </c>
      <c r="F13" s="54">
        <v>3</v>
      </c>
      <c r="G13" s="54">
        <v>1</v>
      </c>
      <c r="H13" s="54">
        <v>1</v>
      </c>
      <c r="I13" s="54">
        <v>2</v>
      </c>
      <c r="J13" s="55">
        <f t="shared" si="0"/>
        <v>3</v>
      </c>
      <c r="K13" s="56" t="str">
        <f>IF(J13&gt;15,"Crítico",IF(J13&gt;8,"Alto",IF(J13&gt;4,"Medio","Bajo")))</f>
        <v>Bajo</v>
      </c>
      <c r="L13" s="57" t="s">
        <v>32</v>
      </c>
      <c r="M13" s="57" t="s">
        <v>32</v>
      </c>
      <c r="N13" s="57"/>
      <c r="O13" s="54" t="s">
        <v>54</v>
      </c>
      <c r="P13" s="54" t="s">
        <v>249</v>
      </c>
      <c r="Q13" s="58" t="s">
        <v>47</v>
      </c>
      <c r="R13" s="54">
        <v>1</v>
      </c>
      <c r="S13" s="54">
        <v>1</v>
      </c>
      <c r="T13" s="54">
        <v>1</v>
      </c>
      <c r="U13" s="54">
        <v>1</v>
      </c>
      <c r="V13" s="54">
        <v>2</v>
      </c>
      <c r="W13" s="81">
        <f t="shared" si="1"/>
        <v>2</v>
      </c>
      <c r="X13" s="4" t="str">
        <f t="shared" si="2"/>
        <v>Bajo</v>
      </c>
      <c r="Y13" s="119" t="s">
        <v>174</v>
      </c>
      <c r="Z13" s="120" t="s">
        <v>253</v>
      </c>
      <c r="AA13" s="40" t="s">
        <v>430</v>
      </c>
      <c r="AB13" s="116">
        <v>45427</v>
      </c>
      <c r="AC13" s="40" t="s">
        <v>432</v>
      </c>
    </row>
    <row r="14" spans="1:29" s="144" customFormat="1" ht="151.5" customHeight="1" x14ac:dyDescent="0.25">
      <c r="A14" s="39" t="s">
        <v>405</v>
      </c>
      <c r="B14" s="40" t="s">
        <v>406</v>
      </c>
      <c r="C14" s="157" t="s">
        <v>407</v>
      </c>
      <c r="D14" s="157" t="s">
        <v>408</v>
      </c>
      <c r="E14" s="158">
        <v>4</v>
      </c>
      <c r="F14" s="158">
        <v>3</v>
      </c>
      <c r="G14" s="158">
        <v>5</v>
      </c>
      <c r="H14" s="158">
        <v>4</v>
      </c>
      <c r="I14" s="158">
        <v>3</v>
      </c>
      <c r="J14" s="55">
        <f t="shared" si="0"/>
        <v>12</v>
      </c>
      <c r="K14" s="56" t="str">
        <f t="shared" ref="K14:K15" si="3">IF(J14&gt;15,"Crítico",IF(J14&gt;8,"Alto",IF(J14&gt;4,"Medio","Bajo")))</f>
        <v>Alto</v>
      </c>
      <c r="L14" s="57" t="s">
        <v>32</v>
      </c>
      <c r="M14" s="158"/>
      <c r="N14" s="158"/>
      <c r="O14" s="157" t="s">
        <v>443</v>
      </c>
      <c r="P14" s="151" t="s">
        <v>446</v>
      </c>
      <c r="Q14" s="58" t="s">
        <v>47</v>
      </c>
      <c r="R14" s="159">
        <v>3</v>
      </c>
      <c r="S14" s="159">
        <v>2</v>
      </c>
      <c r="T14" s="159">
        <v>4</v>
      </c>
      <c r="U14" s="159">
        <v>3</v>
      </c>
      <c r="V14" s="159">
        <v>2</v>
      </c>
      <c r="W14" s="81">
        <f t="shared" si="1"/>
        <v>6</v>
      </c>
      <c r="X14" s="4" t="str">
        <f t="shared" si="2"/>
        <v>Medio</v>
      </c>
      <c r="Y14" s="160" t="s">
        <v>447</v>
      </c>
      <c r="Z14" s="151" t="s">
        <v>448</v>
      </c>
      <c r="AA14" s="40" t="s">
        <v>430</v>
      </c>
      <c r="AB14" s="116">
        <v>45427</v>
      </c>
      <c r="AC14" s="40" t="s">
        <v>432</v>
      </c>
    </row>
    <row r="15" spans="1:29" s="144" customFormat="1" ht="106.5" customHeight="1" x14ac:dyDescent="0.25">
      <c r="A15" s="39" t="s">
        <v>411</v>
      </c>
      <c r="B15" s="155" t="s">
        <v>409</v>
      </c>
      <c r="C15" s="157" t="s">
        <v>410</v>
      </c>
      <c r="D15" s="157" t="s">
        <v>445</v>
      </c>
      <c r="E15" s="158">
        <v>3</v>
      </c>
      <c r="F15" s="158">
        <v>3</v>
      </c>
      <c r="G15" s="158">
        <v>3</v>
      </c>
      <c r="H15" s="158">
        <v>2</v>
      </c>
      <c r="I15" s="158">
        <v>2</v>
      </c>
      <c r="J15" s="55">
        <f t="shared" si="0"/>
        <v>5.5</v>
      </c>
      <c r="K15" s="56" t="str">
        <f t="shared" si="3"/>
        <v>Medio</v>
      </c>
      <c r="L15" s="57" t="s">
        <v>32</v>
      </c>
      <c r="M15" s="158"/>
      <c r="N15" s="158"/>
      <c r="O15" s="155" t="s">
        <v>444</v>
      </c>
      <c r="P15" s="2" t="s">
        <v>449</v>
      </c>
      <c r="Q15" s="2" t="s">
        <v>187</v>
      </c>
      <c r="R15" s="14">
        <v>3</v>
      </c>
      <c r="S15" s="14">
        <v>3</v>
      </c>
      <c r="T15" s="14">
        <v>2</v>
      </c>
      <c r="U15" s="14">
        <v>2</v>
      </c>
      <c r="V15" s="14">
        <v>1</v>
      </c>
      <c r="W15" s="81">
        <f t="shared" si="1"/>
        <v>2.5</v>
      </c>
      <c r="X15" s="4" t="str">
        <f t="shared" si="2"/>
        <v>Bajo</v>
      </c>
      <c r="Y15" s="160" t="s">
        <v>174</v>
      </c>
      <c r="Z15" s="151" t="s">
        <v>450</v>
      </c>
      <c r="AA15" s="40" t="s">
        <v>430</v>
      </c>
      <c r="AB15" s="116">
        <v>45427</v>
      </c>
      <c r="AC15" s="40" t="s">
        <v>432</v>
      </c>
    </row>
    <row r="16" spans="1:29" s="144" customFormat="1" ht="108.75" customHeight="1" x14ac:dyDescent="0.25">
      <c r="A16" s="161" t="s">
        <v>389</v>
      </c>
      <c r="B16" s="59" t="s">
        <v>390</v>
      </c>
      <c r="C16" s="54" t="s">
        <v>391</v>
      </c>
      <c r="D16" s="59" t="s">
        <v>392</v>
      </c>
      <c r="E16" s="17">
        <v>4</v>
      </c>
      <c r="F16" s="17">
        <v>4</v>
      </c>
      <c r="G16" s="17">
        <v>4</v>
      </c>
      <c r="H16" s="17">
        <v>4</v>
      </c>
      <c r="I16" s="17">
        <v>1</v>
      </c>
      <c r="J16" s="55">
        <f t="shared" si="0"/>
        <v>4</v>
      </c>
      <c r="K16" s="56" t="str">
        <f>IF(J16&gt;15,"Crítico",IF(J16&gt;8,"Alto",IF(J16&gt;4,"Medio","Bajo")))</f>
        <v>Bajo</v>
      </c>
      <c r="L16" s="57" t="s">
        <v>32</v>
      </c>
      <c r="M16" s="162"/>
      <c r="N16" s="17"/>
      <c r="O16" s="54" t="s">
        <v>422</v>
      </c>
      <c r="P16" s="54" t="s">
        <v>424</v>
      </c>
      <c r="Q16" s="54" t="s">
        <v>187</v>
      </c>
      <c r="R16" s="17">
        <v>3</v>
      </c>
      <c r="S16" s="17">
        <v>3</v>
      </c>
      <c r="T16" s="17">
        <v>2</v>
      </c>
      <c r="U16" s="17">
        <v>2</v>
      </c>
      <c r="V16" s="17">
        <v>1</v>
      </c>
      <c r="W16" s="59">
        <f t="shared" ref="W16" si="4">AVERAGE(R16:U16)*V16</f>
        <v>2.5</v>
      </c>
      <c r="X16" s="80" t="str">
        <f t="shared" si="2"/>
        <v>Bajo</v>
      </c>
      <c r="Y16" s="163" t="s">
        <v>171</v>
      </c>
      <c r="Z16" s="164" t="s">
        <v>429</v>
      </c>
      <c r="AA16" s="165" t="s">
        <v>430</v>
      </c>
      <c r="AB16" s="116">
        <v>45427</v>
      </c>
      <c r="AC16" s="165" t="s">
        <v>432</v>
      </c>
    </row>
    <row r="18" spans="27:29" x14ac:dyDescent="0.25">
      <c r="AA18" s="166"/>
      <c r="AB18" s="166"/>
      <c r="AC18" s="166"/>
    </row>
    <row r="19" spans="27:29" x14ac:dyDescent="0.25">
      <c r="AA19" s="166"/>
      <c r="AB19" s="166"/>
      <c r="AC19" s="166"/>
    </row>
  </sheetData>
  <mergeCells count="24">
    <mergeCell ref="Y7:AC9"/>
    <mergeCell ref="A1:C3"/>
    <mergeCell ref="K7:K9"/>
    <mergeCell ref="E10:I10"/>
    <mergeCell ref="L10:N10"/>
    <mergeCell ref="L7:N7"/>
    <mergeCell ref="W8:W9"/>
    <mergeCell ref="R7:W7"/>
    <mergeCell ref="O7:Q8"/>
    <mergeCell ref="D1:Y3"/>
    <mergeCell ref="R10:V10"/>
    <mergeCell ref="L8:L9"/>
    <mergeCell ref="M8:M9"/>
    <mergeCell ref="N8:N9"/>
    <mergeCell ref="R8:U8"/>
    <mergeCell ref="X7:X9"/>
    <mergeCell ref="A7:D7"/>
    <mergeCell ref="E7:J7"/>
    <mergeCell ref="J8:J9"/>
    <mergeCell ref="A8:A9"/>
    <mergeCell ref="B8:B9"/>
    <mergeCell ref="C8:C9"/>
    <mergeCell ref="D8:D9"/>
    <mergeCell ref="E8:H8"/>
  </mergeCells>
  <conditionalFormatting sqref="J14:L16">
    <cfRule type="cellIs" dxfId="146" priority="4" operator="equal">
      <formula>"Crítico"</formula>
    </cfRule>
    <cfRule type="cellIs" dxfId="145" priority="5" operator="equal">
      <formula>"Alto"</formula>
    </cfRule>
    <cfRule type="cellIs" dxfId="144" priority="6" operator="equal">
      <formula>"Medio"</formula>
    </cfRule>
  </conditionalFormatting>
  <conditionalFormatting sqref="J10:M10">
    <cfRule type="cellIs" dxfId="143" priority="16" operator="equal">
      <formula>"Crítico"</formula>
    </cfRule>
    <cfRule type="cellIs" dxfId="142" priority="17" operator="equal">
      <formula>"Alto"</formula>
    </cfRule>
    <cfRule type="cellIs" dxfId="141" priority="18" operator="equal">
      <formula>"Medio"</formula>
    </cfRule>
  </conditionalFormatting>
  <conditionalFormatting sqref="J11:N13">
    <cfRule type="cellIs" dxfId="140" priority="166" operator="equal">
      <formula>"Crítico"</formula>
    </cfRule>
    <cfRule type="cellIs" dxfId="139" priority="167" operator="equal">
      <formula>"Alto"</formula>
    </cfRule>
    <cfRule type="cellIs" dxfId="138" priority="168" operator="equal">
      <formula>"Medio"</formula>
    </cfRule>
  </conditionalFormatting>
  <conditionalFormatting sqref="M16">
    <cfRule type="cellIs" dxfId="137" priority="19" operator="equal">
      <formula>"Crítico"</formula>
    </cfRule>
    <cfRule type="cellIs" dxfId="136" priority="20" operator="equal">
      <formula>"Alto"</formula>
    </cfRule>
    <cfRule type="cellIs" dxfId="135" priority="21" operator="equal">
      <formula>"Medio"</formula>
    </cfRule>
  </conditionalFormatting>
  <conditionalFormatting sqref="W10:X10">
    <cfRule type="cellIs" dxfId="134" priority="13" operator="equal">
      <formula>"Crítico"</formula>
    </cfRule>
    <cfRule type="cellIs" dxfId="133" priority="14" operator="equal">
      <formula>"Alto"</formula>
    </cfRule>
    <cfRule type="cellIs" dxfId="132" priority="15" operator="equal">
      <formula>"Medio"</formula>
    </cfRule>
  </conditionalFormatting>
  <conditionalFormatting sqref="X11:X16">
    <cfRule type="cellIs" dxfId="131" priority="163" stopIfTrue="1" operator="equal">
      <formula>"Crítico"</formula>
    </cfRule>
    <cfRule type="cellIs" dxfId="130" priority="164" stopIfTrue="1" operator="equal">
      <formula>"Alto"</formula>
    </cfRule>
    <cfRule type="cellIs" dxfId="129" priority="165" stopIfTrue="1" operator="equal">
      <formula>"Medio"</formula>
    </cfRule>
  </conditionalFormatting>
  <pageMargins left="0.2" right="7.874015748031496E-2" top="0.27559055118110237" bottom="0.27559055118110237" header="0.23622047244094491" footer="0.23622047244094491"/>
  <pageSetup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4"/>
  <sheetViews>
    <sheetView showGridLines="0" view="pageBreakPreview" topLeftCell="P1" zoomScale="85" zoomScaleNormal="85" zoomScaleSheetLayoutView="85" workbookViewId="0">
      <selection activeCell="Z3" sqref="Z3"/>
    </sheetView>
  </sheetViews>
  <sheetFormatPr baseColWidth="10" defaultColWidth="11.42578125" defaultRowHeight="15" x14ac:dyDescent="0.25"/>
  <cols>
    <col min="1" max="1" width="26.42578125" style="48" bestFit="1" customWidth="1"/>
    <col min="2" max="2" width="45.7109375" style="24" bestFit="1" customWidth="1"/>
    <col min="3" max="3" width="35.28515625" style="24" bestFit="1" customWidth="1"/>
    <col min="4" max="4" width="32.42578125" style="24" bestFit="1" customWidth="1"/>
    <col min="5" max="8" width="4.28515625" style="24" customWidth="1"/>
    <col min="9" max="9" width="11" style="24" customWidth="1"/>
    <col min="10" max="10" width="11.7109375" style="24" bestFit="1" customWidth="1"/>
    <col min="11" max="11" width="32.7109375" style="24" bestFit="1" customWidth="1"/>
    <col min="12" max="12" width="16.28515625" style="24" bestFit="1" customWidth="1"/>
    <col min="13" max="13" width="5.5703125" style="24" bestFit="1" customWidth="1"/>
    <col min="14" max="14" width="7.7109375" style="24" bestFit="1" customWidth="1"/>
    <col min="15" max="15" width="50" style="24" bestFit="1" customWidth="1"/>
    <col min="16" max="16" width="17.28515625" style="24" bestFit="1" customWidth="1"/>
    <col min="17" max="17" width="21.5703125" style="24" bestFit="1" customWidth="1"/>
    <col min="18" max="21" width="3.28515625" style="24" bestFit="1" customWidth="1"/>
    <col min="22" max="22" width="11" style="24" customWidth="1"/>
    <col min="23" max="23" width="15" style="24" bestFit="1" customWidth="1"/>
    <col min="24" max="24" width="13.28515625" style="24" customWidth="1"/>
    <col min="25" max="25" width="45.5703125" style="24" customWidth="1"/>
    <col min="26" max="26" width="48.140625" style="24" customWidth="1"/>
    <col min="27" max="27" width="23.7109375" customWidth="1"/>
    <col min="28" max="28" width="26.28515625" customWidth="1"/>
    <col min="29" max="29" width="32.85546875" customWidth="1"/>
    <col min="30" max="16384" width="11.42578125" style="24"/>
  </cols>
  <sheetData>
    <row r="1" spans="1:29" ht="31.5" customHeight="1" x14ac:dyDescent="0.25">
      <c r="A1" s="228"/>
      <c r="B1" s="226" t="s">
        <v>252</v>
      </c>
      <c r="C1" s="226"/>
      <c r="D1" s="226"/>
      <c r="E1" s="226"/>
      <c r="F1" s="226"/>
      <c r="G1" s="226"/>
      <c r="H1" s="226"/>
      <c r="I1" s="226"/>
      <c r="J1" s="226"/>
      <c r="K1" s="226"/>
      <c r="L1" s="226"/>
      <c r="M1" s="226"/>
      <c r="N1" s="226"/>
      <c r="O1" s="226"/>
      <c r="P1" s="226"/>
      <c r="Q1" s="226"/>
      <c r="R1" s="226"/>
      <c r="S1" s="226"/>
      <c r="T1" s="226"/>
      <c r="U1" s="226"/>
      <c r="V1" s="226"/>
      <c r="W1" s="226"/>
      <c r="X1" s="226"/>
      <c r="Y1" s="226"/>
      <c r="Z1" s="278" t="s">
        <v>498</v>
      </c>
    </row>
    <row r="2" spans="1:29" ht="15.75" customHeight="1" x14ac:dyDescent="0.25">
      <c r="A2" s="229"/>
      <c r="B2" s="226"/>
      <c r="C2" s="226"/>
      <c r="D2" s="226"/>
      <c r="E2" s="226"/>
      <c r="F2" s="226"/>
      <c r="G2" s="226"/>
      <c r="H2" s="226"/>
      <c r="I2" s="226"/>
      <c r="J2" s="226"/>
      <c r="K2" s="226"/>
      <c r="L2" s="226"/>
      <c r="M2" s="226"/>
      <c r="N2" s="226"/>
      <c r="O2" s="226"/>
      <c r="P2" s="226"/>
      <c r="Q2" s="226"/>
      <c r="R2" s="226"/>
      <c r="S2" s="226"/>
      <c r="T2" s="226"/>
      <c r="U2" s="226"/>
      <c r="V2" s="226"/>
      <c r="W2" s="226"/>
      <c r="X2" s="226"/>
      <c r="Y2" s="226"/>
      <c r="Z2" s="278" t="s">
        <v>499</v>
      </c>
    </row>
    <row r="3" spans="1:29" ht="15.75" customHeight="1" x14ac:dyDescent="0.25">
      <c r="A3" s="230"/>
      <c r="B3" s="226"/>
      <c r="C3" s="226"/>
      <c r="D3" s="226"/>
      <c r="E3" s="226"/>
      <c r="F3" s="226"/>
      <c r="G3" s="226"/>
      <c r="H3" s="226"/>
      <c r="I3" s="226"/>
      <c r="J3" s="226"/>
      <c r="K3" s="226"/>
      <c r="L3" s="226"/>
      <c r="M3" s="226"/>
      <c r="N3" s="226"/>
      <c r="O3" s="226"/>
      <c r="P3" s="226"/>
      <c r="Q3" s="226"/>
      <c r="R3" s="226"/>
      <c r="S3" s="226"/>
      <c r="T3" s="226"/>
      <c r="U3" s="226"/>
      <c r="V3" s="226"/>
      <c r="W3" s="226"/>
      <c r="X3" s="226"/>
      <c r="Y3" s="226"/>
      <c r="Z3" s="279" t="s">
        <v>500</v>
      </c>
    </row>
    <row r="4" spans="1:29" ht="15.75" customHeight="1" thickBot="1" x14ac:dyDescent="0.3">
      <c r="A4" s="126"/>
      <c r="B4" s="124"/>
      <c r="C4" s="124"/>
      <c r="D4" s="124"/>
      <c r="E4" s="124"/>
      <c r="F4" s="124"/>
      <c r="G4" s="124"/>
      <c r="H4" s="124"/>
      <c r="I4" s="124"/>
      <c r="J4" s="124"/>
      <c r="K4" s="124"/>
      <c r="L4" s="124"/>
      <c r="M4" s="124"/>
      <c r="N4" s="124"/>
      <c r="O4" s="124"/>
      <c r="P4" s="124"/>
      <c r="Q4" s="124"/>
      <c r="R4" s="124"/>
      <c r="S4" s="124"/>
      <c r="T4" s="124"/>
      <c r="U4" s="124"/>
      <c r="V4" s="124"/>
      <c r="W4" s="124"/>
      <c r="X4" s="124"/>
      <c r="Y4" s="124"/>
      <c r="Z4" s="127"/>
    </row>
    <row r="5" spans="1:29" ht="15.75" customHeight="1" thickBot="1" x14ac:dyDescent="0.3">
      <c r="A5" s="125" t="s">
        <v>414</v>
      </c>
      <c r="B5" s="128">
        <v>45427</v>
      </c>
      <c r="C5" s="124"/>
      <c r="D5" s="124"/>
      <c r="E5" s="124"/>
      <c r="F5" s="124"/>
      <c r="G5" s="124"/>
      <c r="H5" s="124"/>
      <c r="I5" s="124"/>
      <c r="J5" s="124"/>
      <c r="K5" s="124"/>
      <c r="L5" s="124"/>
      <c r="M5" s="124"/>
      <c r="N5" s="124"/>
      <c r="O5" s="124"/>
      <c r="P5" s="124"/>
      <c r="Q5" s="124"/>
      <c r="R5" s="124"/>
      <c r="S5" s="124"/>
      <c r="T5" s="124"/>
      <c r="U5" s="124"/>
      <c r="V5" s="124"/>
      <c r="W5" s="124"/>
      <c r="X5" s="124"/>
      <c r="Y5" s="124"/>
      <c r="Z5" s="127"/>
    </row>
    <row r="6" spans="1:29" ht="15.75" customHeight="1" x14ac:dyDescent="0.25">
      <c r="A6" s="126"/>
      <c r="B6" s="124"/>
      <c r="C6" s="124"/>
      <c r="D6" s="124"/>
      <c r="E6" s="124"/>
      <c r="F6" s="124"/>
      <c r="G6" s="124"/>
      <c r="H6" s="124"/>
      <c r="I6" s="124"/>
      <c r="J6" s="124"/>
      <c r="K6" s="124"/>
      <c r="L6" s="124"/>
      <c r="M6" s="124"/>
      <c r="N6" s="124"/>
      <c r="O6" s="124"/>
      <c r="P6" s="124"/>
      <c r="Q6" s="124"/>
      <c r="R6" s="124"/>
      <c r="S6" s="124"/>
      <c r="T6" s="124"/>
      <c r="U6" s="124"/>
      <c r="V6" s="124"/>
      <c r="W6" s="124"/>
      <c r="X6" s="124"/>
      <c r="Y6" s="124"/>
      <c r="Z6" s="127"/>
    </row>
    <row r="7" spans="1:29" ht="22.5" customHeight="1" x14ac:dyDescent="0.25">
      <c r="A7" s="282" t="s">
        <v>0</v>
      </c>
      <c r="B7" s="282"/>
      <c r="C7" s="282"/>
      <c r="D7" s="282"/>
      <c r="E7" s="282" t="s">
        <v>1</v>
      </c>
      <c r="F7" s="282"/>
      <c r="G7" s="282"/>
      <c r="H7" s="282"/>
      <c r="I7" s="282"/>
      <c r="J7" s="282"/>
      <c r="K7" s="281" t="s">
        <v>271</v>
      </c>
      <c r="L7" s="282" t="s">
        <v>3</v>
      </c>
      <c r="M7" s="282"/>
      <c r="N7" s="282"/>
      <c r="O7" s="281" t="s">
        <v>4</v>
      </c>
      <c r="P7" s="291"/>
      <c r="Q7" s="291"/>
      <c r="R7" s="284" t="s">
        <v>5</v>
      </c>
      <c r="S7" s="314"/>
      <c r="T7" s="314"/>
      <c r="U7" s="314"/>
      <c r="V7" s="314"/>
      <c r="W7" s="314"/>
      <c r="X7" s="314"/>
      <c r="Y7" s="281" t="s">
        <v>421</v>
      </c>
      <c r="Z7" s="281"/>
      <c r="AA7" s="281"/>
      <c r="AB7" s="281"/>
      <c r="AC7" s="281"/>
    </row>
    <row r="8" spans="1:29" ht="20.25" customHeight="1" x14ac:dyDescent="0.25">
      <c r="A8" s="281" t="s">
        <v>6</v>
      </c>
      <c r="B8" s="281" t="s">
        <v>7</v>
      </c>
      <c r="C8" s="281" t="s">
        <v>38</v>
      </c>
      <c r="D8" s="281" t="s">
        <v>8</v>
      </c>
      <c r="E8" s="287" t="s">
        <v>9</v>
      </c>
      <c r="F8" s="287"/>
      <c r="G8" s="287"/>
      <c r="H8" s="287"/>
      <c r="I8" s="292" t="s">
        <v>10</v>
      </c>
      <c r="J8" s="289" t="s">
        <v>11</v>
      </c>
      <c r="K8" s="281"/>
      <c r="L8" s="290" t="s">
        <v>37</v>
      </c>
      <c r="M8" s="290" t="s">
        <v>12</v>
      </c>
      <c r="N8" s="290" t="s">
        <v>13</v>
      </c>
      <c r="O8" s="291"/>
      <c r="P8" s="291"/>
      <c r="Q8" s="322"/>
      <c r="R8" s="323" t="s">
        <v>9</v>
      </c>
      <c r="S8" s="324"/>
      <c r="T8" s="324"/>
      <c r="U8" s="325"/>
      <c r="V8" s="292" t="s">
        <v>10</v>
      </c>
      <c r="W8" s="305" t="s">
        <v>14</v>
      </c>
      <c r="X8" s="312" t="s">
        <v>104</v>
      </c>
      <c r="Y8" s="281"/>
      <c r="Z8" s="281"/>
      <c r="AA8" s="281"/>
      <c r="AB8" s="281"/>
      <c r="AC8" s="281"/>
    </row>
    <row r="9" spans="1:29" ht="58.5" customHeight="1" x14ac:dyDescent="0.25">
      <c r="A9" s="281"/>
      <c r="B9" s="281"/>
      <c r="C9" s="281"/>
      <c r="D9" s="281"/>
      <c r="E9" s="294" t="s">
        <v>15</v>
      </c>
      <c r="F9" s="294" t="s">
        <v>16</v>
      </c>
      <c r="G9" s="294" t="s">
        <v>17</v>
      </c>
      <c r="H9" s="294" t="s">
        <v>18</v>
      </c>
      <c r="I9" s="294" t="s">
        <v>19</v>
      </c>
      <c r="J9" s="295"/>
      <c r="K9" s="281"/>
      <c r="L9" s="290"/>
      <c r="M9" s="290"/>
      <c r="N9" s="290"/>
      <c r="O9" s="296" t="s">
        <v>20</v>
      </c>
      <c r="P9" s="296" t="s">
        <v>21</v>
      </c>
      <c r="Q9" s="326" t="s">
        <v>22</v>
      </c>
      <c r="R9" s="294" t="s">
        <v>15</v>
      </c>
      <c r="S9" s="294" t="s">
        <v>16</v>
      </c>
      <c r="T9" s="294" t="s">
        <v>17</v>
      </c>
      <c r="U9" s="294" t="s">
        <v>18</v>
      </c>
      <c r="V9" s="294" t="s">
        <v>19</v>
      </c>
      <c r="W9" s="282"/>
      <c r="X9" s="282"/>
      <c r="Y9" s="311" t="s">
        <v>426</v>
      </c>
      <c r="Z9" s="311" t="s">
        <v>497</v>
      </c>
      <c r="AA9" s="311" t="s">
        <v>418</v>
      </c>
      <c r="AB9" s="311" t="s">
        <v>419</v>
      </c>
      <c r="AC9" s="311" t="s">
        <v>433</v>
      </c>
    </row>
    <row r="10" spans="1:29" s="76" customFormat="1" ht="75.75" hidden="1" customHeight="1" x14ac:dyDescent="0.25">
      <c r="A10" s="31" t="s">
        <v>23</v>
      </c>
      <c r="B10" s="31" t="s">
        <v>25</v>
      </c>
      <c r="C10" s="31" t="s">
        <v>24</v>
      </c>
      <c r="D10" s="31" t="s">
        <v>26</v>
      </c>
      <c r="E10" s="221" t="s">
        <v>101</v>
      </c>
      <c r="F10" s="221"/>
      <c r="G10" s="221"/>
      <c r="H10" s="221"/>
      <c r="I10" s="221"/>
      <c r="J10" s="33" t="s">
        <v>27</v>
      </c>
      <c r="K10" s="33" t="s">
        <v>103</v>
      </c>
      <c r="L10" s="231" t="s">
        <v>28</v>
      </c>
      <c r="M10" s="231"/>
      <c r="N10" s="232"/>
      <c r="O10" s="31" t="s">
        <v>29</v>
      </c>
      <c r="P10" s="31" t="s">
        <v>30</v>
      </c>
      <c r="Q10" s="73" t="s">
        <v>275</v>
      </c>
      <c r="R10" s="250" t="s">
        <v>102</v>
      </c>
      <c r="S10" s="251"/>
      <c r="T10" s="251"/>
      <c r="U10" s="251"/>
      <c r="V10" s="251"/>
      <c r="W10" s="74" t="s">
        <v>27</v>
      </c>
      <c r="X10" s="74" t="s">
        <v>27</v>
      </c>
      <c r="Y10" s="142"/>
      <c r="Z10" s="142"/>
      <c r="AA10" s="141" t="s">
        <v>418</v>
      </c>
      <c r="AB10" s="141" t="s">
        <v>419</v>
      </c>
      <c r="AC10" s="141" t="s">
        <v>420</v>
      </c>
    </row>
    <row r="11" spans="1:29" s="77" customFormat="1" ht="273.75" customHeight="1" x14ac:dyDescent="0.25">
      <c r="A11" s="12" t="s">
        <v>55</v>
      </c>
      <c r="B11" s="2" t="s">
        <v>66</v>
      </c>
      <c r="C11" s="2" t="s">
        <v>56</v>
      </c>
      <c r="D11" s="2" t="s">
        <v>163</v>
      </c>
      <c r="E11" s="2">
        <v>5</v>
      </c>
      <c r="F11" s="2">
        <v>4</v>
      </c>
      <c r="G11" s="2">
        <v>4</v>
      </c>
      <c r="H11" s="2">
        <v>3</v>
      </c>
      <c r="I11" s="2">
        <v>3</v>
      </c>
      <c r="J11" s="3">
        <f>AVERAGE(E11:H11)*I11</f>
        <v>12</v>
      </c>
      <c r="K11" s="4" t="str">
        <f t="shared" ref="K11:K24" si="0">IF(J11&gt;15,"Crítico",IF(J11&gt;8,"Alto",IF(J11&gt;4,"Medio","Bajo")))</f>
        <v>Alto</v>
      </c>
      <c r="L11" s="6" t="s">
        <v>32</v>
      </c>
      <c r="M11" s="6" t="s">
        <v>32</v>
      </c>
      <c r="N11" s="6"/>
      <c r="O11" s="2" t="s">
        <v>277</v>
      </c>
      <c r="P11" s="2" t="s">
        <v>251</v>
      </c>
      <c r="Q11" s="7" t="s">
        <v>57</v>
      </c>
      <c r="R11" s="2">
        <v>5</v>
      </c>
      <c r="S11" s="2">
        <v>4</v>
      </c>
      <c r="T11" s="2">
        <v>4</v>
      </c>
      <c r="U11" s="2">
        <v>3</v>
      </c>
      <c r="V11" s="2">
        <v>2</v>
      </c>
      <c r="W11" s="13">
        <f>AVERAGE(R11:U11)*V11</f>
        <v>8</v>
      </c>
      <c r="X11" s="4" t="str">
        <f>IF(W11&gt;35,"Crítico",IF(W11&gt;8,"Alto",IF(W11&gt;4,"Medio","Bajo")))</f>
        <v>Medio</v>
      </c>
      <c r="Y11" s="14" t="s">
        <v>177</v>
      </c>
      <c r="Z11" s="170" t="s">
        <v>276</v>
      </c>
      <c r="AA11" s="195" t="s">
        <v>430</v>
      </c>
      <c r="AB11" s="116">
        <v>45427</v>
      </c>
      <c r="AC11" s="40" t="s">
        <v>432</v>
      </c>
    </row>
    <row r="12" spans="1:29" s="77" customFormat="1" ht="162.75" customHeight="1" x14ac:dyDescent="0.25">
      <c r="A12" s="12" t="s">
        <v>58</v>
      </c>
      <c r="B12" s="2" t="s">
        <v>486</v>
      </c>
      <c r="C12" s="2" t="s">
        <v>67</v>
      </c>
      <c r="D12" s="2" t="s">
        <v>68</v>
      </c>
      <c r="E12" s="2">
        <v>5</v>
      </c>
      <c r="F12" s="2">
        <v>4</v>
      </c>
      <c r="G12" s="2">
        <v>3</v>
      </c>
      <c r="H12" s="2">
        <v>3</v>
      </c>
      <c r="I12" s="2">
        <v>3</v>
      </c>
      <c r="J12" s="3">
        <f t="shared" ref="J12:J24" si="1">AVERAGE(E12:H12)*I12</f>
        <v>11.25</v>
      </c>
      <c r="K12" s="4" t="str">
        <f t="shared" si="0"/>
        <v>Alto</v>
      </c>
      <c r="L12" s="6" t="s">
        <v>32</v>
      </c>
      <c r="M12" s="6" t="s">
        <v>32</v>
      </c>
      <c r="N12" s="6"/>
      <c r="O12" s="2" t="s">
        <v>164</v>
      </c>
      <c r="P12" s="2" t="s">
        <v>251</v>
      </c>
      <c r="Q12" s="7" t="s">
        <v>57</v>
      </c>
      <c r="R12" s="2">
        <v>3</v>
      </c>
      <c r="S12" s="2">
        <v>3</v>
      </c>
      <c r="T12" s="2">
        <v>2</v>
      </c>
      <c r="U12" s="2">
        <v>2</v>
      </c>
      <c r="V12" s="2">
        <v>1</v>
      </c>
      <c r="W12" s="13">
        <f t="shared" ref="W12:W24" si="2">AVERAGE(R12:U12)*V12</f>
        <v>2.5</v>
      </c>
      <c r="X12" s="4" t="str">
        <f>IF(W12&gt;35,"Crítico",IF(W12&gt;8,"Alto",IF(W12&gt;4,"Medio","Bajo")))</f>
        <v>Bajo</v>
      </c>
      <c r="Y12" s="7" t="s">
        <v>178</v>
      </c>
      <c r="Z12" s="171" t="s">
        <v>200</v>
      </c>
      <c r="AA12" s="195" t="s">
        <v>430</v>
      </c>
      <c r="AB12" s="116">
        <v>45427</v>
      </c>
      <c r="AC12" s="40" t="s">
        <v>432</v>
      </c>
    </row>
    <row r="13" spans="1:29" s="193" customFormat="1" ht="162.75" customHeight="1" x14ac:dyDescent="0.25">
      <c r="A13" s="190" t="s">
        <v>292</v>
      </c>
      <c r="B13" s="191" t="s">
        <v>293</v>
      </c>
      <c r="C13" s="191" t="s">
        <v>294</v>
      </c>
      <c r="D13" s="192" t="s">
        <v>295</v>
      </c>
      <c r="E13" s="2">
        <v>5</v>
      </c>
      <c r="F13" s="2">
        <v>4</v>
      </c>
      <c r="G13" s="2">
        <v>3</v>
      </c>
      <c r="H13" s="2">
        <v>3</v>
      </c>
      <c r="I13" s="2">
        <v>3</v>
      </c>
      <c r="J13" s="3">
        <f t="shared" si="1"/>
        <v>11.25</v>
      </c>
      <c r="K13" s="4" t="str">
        <f t="shared" si="0"/>
        <v>Alto</v>
      </c>
      <c r="L13" s="6" t="s">
        <v>32</v>
      </c>
      <c r="M13" s="6" t="s">
        <v>32</v>
      </c>
      <c r="N13" s="6"/>
      <c r="O13" s="2" t="s">
        <v>296</v>
      </c>
      <c r="P13" s="2" t="s">
        <v>297</v>
      </c>
      <c r="Q13" s="7" t="s">
        <v>298</v>
      </c>
      <c r="R13" s="2">
        <v>1</v>
      </c>
      <c r="S13" s="2">
        <v>2</v>
      </c>
      <c r="T13" s="2">
        <v>2</v>
      </c>
      <c r="U13" s="2">
        <v>2</v>
      </c>
      <c r="V13" s="2">
        <v>2</v>
      </c>
      <c r="W13" s="13">
        <f t="shared" si="2"/>
        <v>3.5</v>
      </c>
      <c r="X13" s="4" t="str">
        <f>IF(W13&gt;35,"Crítico",IF(W13&gt;8,"Alto",IF(W13&gt;4,"Medio","Bajo")))</f>
        <v>Bajo</v>
      </c>
      <c r="Y13" s="7" t="s">
        <v>299</v>
      </c>
      <c r="Z13" s="194" t="s">
        <v>493</v>
      </c>
      <c r="AA13" s="196" t="s">
        <v>430</v>
      </c>
      <c r="AB13" s="116">
        <v>45427</v>
      </c>
      <c r="AC13" s="40" t="s">
        <v>432</v>
      </c>
    </row>
    <row r="14" spans="1:29" ht="186" customHeight="1" x14ac:dyDescent="0.25">
      <c r="A14" s="12" t="s">
        <v>59</v>
      </c>
      <c r="B14" s="2" t="s">
        <v>487</v>
      </c>
      <c r="C14" s="2" t="s">
        <v>69</v>
      </c>
      <c r="D14" s="2" t="s">
        <v>165</v>
      </c>
      <c r="E14" s="2">
        <v>2</v>
      </c>
      <c r="F14" s="2">
        <v>3</v>
      </c>
      <c r="G14" s="2">
        <v>1</v>
      </c>
      <c r="H14" s="2">
        <v>2</v>
      </c>
      <c r="I14" s="2">
        <v>2</v>
      </c>
      <c r="J14" s="3">
        <f t="shared" si="1"/>
        <v>4</v>
      </c>
      <c r="K14" s="4" t="str">
        <f t="shared" si="0"/>
        <v>Bajo</v>
      </c>
      <c r="L14" s="6" t="s">
        <v>32</v>
      </c>
      <c r="M14" s="6" t="s">
        <v>32</v>
      </c>
      <c r="N14" s="6"/>
      <c r="O14" s="2" t="s">
        <v>70</v>
      </c>
      <c r="P14" s="2" t="s">
        <v>251</v>
      </c>
      <c r="Q14" s="7" t="s">
        <v>33</v>
      </c>
      <c r="R14" s="2">
        <v>1</v>
      </c>
      <c r="S14" s="2">
        <v>1</v>
      </c>
      <c r="T14" s="2">
        <v>1</v>
      </c>
      <c r="U14" s="2">
        <v>1</v>
      </c>
      <c r="V14" s="2">
        <v>2</v>
      </c>
      <c r="W14" s="13">
        <f t="shared" si="2"/>
        <v>2</v>
      </c>
      <c r="X14" s="4" t="str">
        <f>IF(W14&gt;35,"Crítico",IF(W14&gt;8,"Alto",IF(W14&gt;4,"Medio","Bajo")))</f>
        <v>Bajo</v>
      </c>
      <c r="Y14" s="21" t="s">
        <v>175</v>
      </c>
      <c r="Z14" s="171" t="s">
        <v>278</v>
      </c>
      <c r="AA14" s="195" t="s">
        <v>430</v>
      </c>
      <c r="AB14" s="116">
        <v>45427</v>
      </c>
      <c r="AC14" s="40" t="s">
        <v>432</v>
      </c>
    </row>
    <row r="15" spans="1:29" ht="114" customHeight="1" x14ac:dyDescent="0.25">
      <c r="A15" s="12" t="s">
        <v>60</v>
      </c>
      <c r="B15" s="2" t="s">
        <v>488</v>
      </c>
      <c r="C15" s="2" t="s">
        <v>71</v>
      </c>
      <c r="D15" s="2" t="s">
        <v>222</v>
      </c>
      <c r="E15" s="2">
        <v>5</v>
      </c>
      <c r="F15" s="2">
        <v>4</v>
      </c>
      <c r="G15" s="2">
        <v>3</v>
      </c>
      <c r="H15" s="2">
        <v>1</v>
      </c>
      <c r="I15" s="2">
        <v>2</v>
      </c>
      <c r="J15" s="3">
        <f t="shared" si="1"/>
        <v>6.5</v>
      </c>
      <c r="K15" s="4" t="str">
        <f t="shared" si="0"/>
        <v>Medio</v>
      </c>
      <c r="L15" s="6" t="s">
        <v>32</v>
      </c>
      <c r="M15" s="6" t="s">
        <v>32</v>
      </c>
      <c r="N15" s="6"/>
      <c r="O15" s="2" t="s">
        <v>72</v>
      </c>
      <c r="P15" s="2" t="s">
        <v>251</v>
      </c>
      <c r="Q15" s="7" t="s">
        <v>33</v>
      </c>
      <c r="R15" s="2">
        <v>3</v>
      </c>
      <c r="S15" s="2">
        <v>3</v>
      </c>
      <c r="T15" s="2">
        <v>2</v>
      </c>
      <c r="U15" s="2">
        <v>2</v>
      </c>
      <c r="V15" s="2">
        <v>1</v>
      </c>
      <c r="W15" s="13">
        <f t="shared" si="2"/>
        <v>2.5</v>
      </c>
      <c r="X15" s="4" t="str">
        <f>IF(W15&gt;35,"Crítico",IF(W15&gt;8,"Alto",IF(W15&gt;4,"Medio","Bajo")))</f>
        <v>Bajo</v>
      </c>
      <c r="Y15" s="23" t="s">
        <v>179</v>
      </c>
      <c r="Z15" s="171" t="s">
        <v>279</v>
      </c>
      <c r="AA15" s="195" t="s">
        <v>430</v>
      </c>
      <c r="AB15" s="116">
        <v>45427</v>
      </c>
      <c r="AC15" s="40" t="s">
        <v>432</v>
      </c>
    </row>
    <row r="16" spans="1:29" ht="219" customHeight="1" x14ac:dyDescent="0.25">
      <c r="A16" s="1" t="s">
        <v>61</v>
      </c>
      <c r="B16" s="2" t="s">
        <v>73</v>
      </c>
      <c r="C16" s="2" t="s">
        <v>140</v>
      </c>
      <c r="D16" s="15" t="s">
        <v>74</v>
      </c>
      <c r="E16" s="2">
        <v>5</v>
      </c>
      <c r="F16" s="2">
        <v>3</v>
      </c>
      <c r="G16" s="2">
        <v>5</v>
      </c>
      <c r="H16" s="2">
        <v>2</v>
      </c>
      <c r="I16" s="2">
        <v>4</v>
      </c>
      <c r="J16" s="3">
        <f t="shared" si="1"/>
        <v>15</v>
      </c>
      <c r="K16" s="4" t="str">
        <f t="shared" si="0"/>
        <v>Alto</v>
      </c>
      <c r="L16" s="6" t="s">
        <v>32</v>
      </c>
      <c r="M16" s="6" t="s">
        <v>32</v>
      </c>
      <c r="N16" s="6"/>
      <c r="O16" s="2" t="s">
        <v>62</v>
      </c>
      <c r="P16" s="2" t="s">
        <v>251</v>
      </c>
      <c r="Q16" s="7" t="s">
        <v>141</v>
      </c>
      <c r="R16" s="2">
        <v>5</v>
      </c>
      <c r="S16" s="2">
        <v>3</v>
      </c>
      <c r="T16" s="2">
        <v>5</v>
      </c>
      <c r="U16" s="2">
        <v>3</v>
      </c>
      <c r="V16" s="2">
        <v>2</v>
      </c>
      <c r="W16" s="13">
        <f t="shared" si="2"/>
        <v>8</v>
      </c>
      <c r="X16" s="4" t="str">
        <f t="shared" ref="X16:X21" si="3">IF(W16&gt;15,"Crítico",IF(W16&gt;8,"Alto",IF(W16&gt;4,"Medio","Bajo")))</f>
        <v>Medio</v>
      </c>
      <c r="Y16" s="23" t="s">
        <v>286</v>
      </c>
      <c r="Z16" s="171" t="s">
        <v>287</v>
      </c>
      <c r="AA16" s="195" t="s">
        <v>430</v>
      </c>
      <c r="AB16" s="116">
        <v>45427</v>
      </c>
      <c r="AC16" s="40" t="s">
        <v>432</v>
      </c>
    </row>
    <row r="17" spans="1:29" ht="270.75" customHeight="1" x14ac:dyDescent="0.25">
      <c r="A17" s="1" t="s">
        <v>63</v>
      </c>
      <c r="B17" s="2" t="s">
        <v>223</v>
      </c>
      <c r="C17" s="2" t="s">
        <v>142</v>
      </c>
      <c r="D17" s="15" t="s">
        <v>224</v>
      </c>
      <c r="E17" s="2">
        <v>5</v>
      </c>
      <c r="F17" s="2">
        <v>4</v>
      </c>
      <c r="G17" s="2">
        <v>5</v>
      </c>
      <c r="H17" s="2">
        <v>5</v>
      </c>
      <c r="I17" s="2">
        <v>2</v>
      </c>
      <c r="J17" s="3">
        <f t="shared" si="1"/>
        <v>9.5</v>
      </c>
      <c r="K17" s="4" t="str">
        <f t="shared" si="0"/>
        <v>Alto</v>
      </c>
      <c r="L17" s="6" t="s">
        <v>32</v>
      </c>
      <c r="M17" s="6" t="s">
        <v>32</v>
      </c>
      <c r="N17" s="6"/>
      <c r="O17" s="2" t="s">
        <v>288</v>
      </c>
      <c r="P17" s="2" t="s">
        <v>251</v>
      </c>
      <c r="Q17" s="7" t="s">
        <v>64</v>
      </c>
      <c r="R17" s="2">
        <v>5</v>
      </c>
      <c r="S17" s="2">
        <v>4</v>
      </c>
      <c r="T17" s="2">
        <v>5</v>
      </c>
      <c r="U17" s="2">
        <v>5</v>
      </c>
      <c r="V17" s="2">
        <v>2</v>
      </c>
      <c r="W17" s="13">
        <f t="shared" si="2"/>
        <v>9.5</v>
      </c>
      <c r="X17" s="9" t="str">
        <f t="shared" si="3"/>
        <v>Alto</v>
      </c>
      <c r="Y17" s="23" t="s">
        <v>280</v>
      </c>
      <c r="Z17" s="171" t="s">
        <v>281</v>
      </c>
      <c r="AA17" s="195" t="s">
        <v>430</v>
      </c>
      <c r="AB17" s="116">
        <v>45427</v>
      </c>
      <c r="AC17" s="40" t="s">
        <v>432</v>
      </c>
    </row>
    <row r="18" spans="1:29" ht="184.5" customHeight="1" x14ac:dyDescent="0.25">
      <c r="A18" s="1" t="s">
        <v>84</v>
      </c>
      <c r="B18" s="2" t="s">
        <v>85</v>
      </c>
      <c r="C18" s="2" t="s">
        <v>77</v>
      </c>
      <c r="D18" s="2" t="s">
        <v>166</v>
      </c>
      <c r="E18" s="2">
        <v>4</v>
      </c>
      <c r="F18" s="2">
        <v>2</v>
      </c>
      <c r="G18" s="2">
        <v>2</v>
      </c>
      <c r="H18" s="2">
        <v>1</v>
      </c>
      <c r="I18" s="2">
        <v>2</v>
      </c>
      <c r="J18" s="3">
        <f t="shared" si="1"/>
        <v>4.5</v>
      </c>
      <c r="K18" s="4" t="str">
        <f t="shared" si="0"/>
        <v>Medio</v>
      </c>
      <c r="L18" s="6" t="s">
        <v>32</v>
      </c>
      <c r="M18" s="6" t="s">
        <v>32</v>
      </c>
      <c r="N18" s="6"/>
      <c r="O18" s="2" t="s">
        <v>225</v>
      </c>
      <c r="P18" s="2" t="s">
        <v>251</v>
      </c>
      <c r="Q18" s="7" t="s">
        <v>82</v>
      </c>
      <c r="R18" s="2">
        <v>1</v>
      </c>
      <c r="S18" s="2">
        <v>1</v>
      </c>
      <c r="T18" s="2">
        <v>1</v>
      </c>
      <c r="U18" s="2">
        <v>1</v>
      </c>
      <c r="V18" s="2">
        <v>2</v>
      </c>
      <c r="W18" s="13">
        <f t="shared" si="2"/>
        <v>2</v>
      </c>
      <c r="X18" s="9" t="str">
        <f t="shared" si="3"/>
        <v>Bajo</v>
      </c>
      <c r="Y18" s="8" t="s">
        <v>194</v>
      </c>
      <c r="Z18" s="171" t="s">
        <v>203</v>
      </c>
      <c r="AA18" s="195" t="s">
        <v>430</v>
      </c>
      <c r="AB18" s="116">
        <v>45427</v>
      </c>
      <c r="AC18" s="40" t="s">
        <v>432</v>
      </c>
    </row>
    <row r="19" spans="1:29" ht="215.25" customHeight="1" x14ac:dyDescent="0.25">
      <c r="A19" s="1" t="s">
        <v>86</v>
      </c>
      <c r="B19" s="2" t="s">
        <v>489</v>
      </c>
      <c r="C19" s="2" t="s">
        <v>78</v>
      </c>
      <c r="D19" s="2" t="s">
        <v>226</v>
      </c>
      <c r="E19" s="2">
        <v>3</v>
      </c>
      <c r="F19" s="2">
        <v>2</v>
      </c>
      <c r="G19" s="2">
        <v>1</v>
      </c>
      <c r="H19" s="2">
        <v>4</v>
      </c>
      <c r="I19" s="2">
        <v>2</v>
      </c>
      <c r="J19" s="3">
        <f t="shared" si="1"/>
        <v>5</v>
      </c>
      <c r="K19" s="4" t="str">
        <f t="shared" si="0"/>
        <v>Medio</v>
      </c>
      <c r="L19" s="6" t="s">
        <v>32</v>
      </c>
      <c r="M19" s="6" t="s">
        <v>32</v>
      </c>
      <c r="N19" s="6"/>
      <c r="O19" s="2" t="s">
        <v>227</v>
      </c>
      <c r="P19" s="2" t="s">
        <v>251</v>
      </c>
      <c r="Q19" s="7" t="s">
        <v>83</v>
      </c>
      <c r="R19" s="2">
        <v>1</v>
      </c>
      <c r="S19" s="2">
        <v>1</v>
      </c>
      <c r="T19" s="2">
        <v>1</v>
      </c>
      <c r="U19" s="2">
        <v>1</v>
      </c>
      <c r="V19" s="2">
        <v>2</v>
      </c>
      <c r="W19" s="13">
        <f t="shared" si="2"/>
        <v>2</v>
      </c>
      <c r="X19" s="9" t="str">
        <f t="shared" si="3"/>
        <v>Bajo</v>
      </c>
      <c r="Y19" s="8" t="s">
        <v>194</v>
      </c>
      <c r="Z19" s="171" t="s">
        <v>282</v>
      </c>
      <c r="AA19" s="195" t="s">
        <v>430</v>
      </c>
      <c r="AB19" s="116">
        <v>45427</v>
      </c>
      <c r="AC19" s="40" t="s">
        <v>432</v>
      </c>
    </row>
    <row r="20" spans="1:29" ht="189" customHeight="1" x14ac:dyDescent="0.25">
      <c r="A20" s="1" t="s">
        <v>75</v>
      </c>
      <c r="B20" s="2" t="s">
        <v>81</v>
      </c>
      <c r="C20" s="2" t="s">
        <v>79</v>
      </c>
      <c r="D20" s="8" t="s">
        <v>228</v>
      </c>
      <c r="E20" s="2">
        <v>3</v>
      </c>
      <c r="F20" s="2">
        <v>3</v>
      </c>
      <c r="G20" s="2">
        <v>3</v>
      </c>
      <c r="H20" s="2">
        <v>1</v>
      </c>
      <c r="I20" s="2">
        <v>2</v>
      </c>
      <c r="J20" s="3">
        <f t="shared" si="1"/>
        <v>5</v>
      </c>
      <c r="K20" s="4" t="str">
        <f t="shared" si="0"/>
        <v>Medio</v>
      </c>
      <c r="L20" s="6" t="s">
        <v>32</v>
      </c>
      <c r="M20" s="6" t="s">
        <v>32</v>
      </c>
      <c r="N20" s="6"/>
      <c r="O20" s="2" t="s">
        <v>229</v>
      </c>
      <c r="P20" s="2" t="s">
        <v>251</v>
      </c>
      <c r="Q20" s="7" t="s">
        <v>82</v>
      </c>
      <c r="R20" s="8">
        <v>1</v>
      </c>
      <c r="S20" s="8">
        <v>1</v>
      </c>
      <c r="T20" s="8">
        <v>1</v>
      </c>
      <c r="U20" s="8">
        <v>1</v>
      </c>
      <c r="V20" s="8">
        <v>2</v>
      </c>
      <c r="W20" s="13">
        <f t="shared" si="2"/>
        <v>2</v>
      </c>
      <c r="X20" s="9" t="str">
        <f t="shared" si="3"/>
        <v>Bajo</v>
      </c>
      <c r="Y20" s="8" t="s">
        <v>194</v>
      </c>
      <c r="Z20" s="172" t="s">
        <v>202</v>
      </c>
      <c r="AA20" s="195" t="s">
        <v>430</v>
      </c>
      <c r="AB20" s="116">
        <v>45427</v>
      </c>
      <c r="AC20" s="40" t="s">
        <v>432</v>
      </c>
    </row>
    <row r="21" spans="1:29" ht="173.25" customHeight="1" x14ac:dyDescent="0.25">
      <c r="A21" s="1" t="s">
        <v>76</v>
      </c>
      <c r="B21" s="2" t="s">
        <v>485</v>
      </c>
      <c r="C21" s="2" t="s">
        <v>80</v>
      </c>
      <c r="D21" s="8" t="s">
        <v>87</v>
      </c>
      <c r="E21" s="2">
        <v>5</v>
      </c>
      <c r="F21" s="2">
        <v>4</v>
      </c>
      <c r="G21" s="2">
        <v>5</v>
      </c>
      <c r="H21" s="2">
        <v>5</v>
      </c>
      <c r="I21" s="2">
        <v>2</v>
      </c>
      <c r="J21" s="3">
        <f t="shared" si="1"/>
        <v>9.5</v>
      </c>
      <c r="K21" s="4" t="str">
        <f t="shared" si="0"/>
        <v>Alto</v>
      </c>
      <c r="L21" s="6" t="s">
        <v>32</v>
      </c>
      <c r="M21" s="6" t="s">
        <v>32</v>
      </c>
      <c r="N21" s="6" t="s">
        <v>32</v>
      </c>
      <c r="O21" s="2" t="s">
        <v>125</v>
      </c>
      <c r="P21" s="2" t="s">
        <v>251</v>
      </c>
      <c r="Q21" s="14" t="s">
        <v>43</v>
      </c>
      <c r="R21" s="2">
        <v>5</v>
      </c>
      <c r="S21" s="2">
        <v>4</v>
      </c>
      <c r="T21" s="2">
        <v>5</v>
      </c>
      <c r="U21" s="2">
        <v>5</v>
      </c>
      <c r="V21" s="8">
        <v>2</v>
      </c>
      <c r="W21" s="13">
        <f t="shared" si="2"/>
        <v>9.5</v>
      </c>
      <c r="X21" s="9" t="str">
        <f t="shared" si="3"/>
        <v>Alto</v>
      </c>
      <c r="Y21" s="8" t="s">
        <v>194</v>
      </c>
      <c r="Z21" s="171" t="s">
        <v>201</v>
      </c>
      <c r="AA21" s="195" t="s">
        <v>430</v>
      </c>
      <c r="AB21" s="116">
        <v>45427</v>
      </c>
      <c r="AC21" s="40" t="s">
        <v>432</v>
      </c>
    </row>
    <row r="22" spans="1:29" ht="153" x14ac:dyDescent="0.25">
      <c r="A22" s="39" t="s">
        <v>65</v>
      </c>
      <c r="B22" s="40" t="s">
        <v>124</v>
      </c>
      <c r="C22" s="40" t="s">
        <v>217</v>
      </c>
      <c r="D22" s="102" t="s">
        <v>218</v>
      </c>
      <c r="E22" s="40">
        <v>3</v>
      </c>
      <c r="F22" s="40">
        <v>5</v>
      </c>
      <c r="G22" s="40">
        <v>3</v>
      </c>
      <c r="H22" s="40">
        <v>2</v>
      </c>
      <c r="I22" s="40">
        <v>3</v>
      </c>
      <c r="J22" s="61">
        <f t="shared" si="1"/>
        <v>9.75</v>
      </c>
      <c r="K22" s="62" t="str">
        <f t="shared" si="0"/>
        <v>Alto</v>
      </c>
      <c r="L22" s="63" t="s">
        <v>32</v>
      </c>
      <c r="M22" s="63" t="s">
        <v>32</v>
      </c>
      <c r="N22" s="63"/>
      <c r="O22" s="40" t="s">
        <v>162</v>
      </c>
      <c r="P22" s="40" t="s">
        <v>260</v>
      </c>
      <c r="Q22" s="64" t="s">
        <v>64</v>
      </c>
      <c r="R22" s="115">
        <v>2</v>
      </c>
      <c r="S22" s="115">
        <v>3</v>
      </c>
      <c r="T22" s="115">
        <v>2</v>
      </c>
      <c r="U22" s="115">
        <v>2</v>
      </c>
      <c r="V22" s="115">
        <v>2</v>
      </c>
      <c r="W22" s="174">
        <f t="shared" si="2"/>
        <v>4.5</v>
      </c>
      <c r="X22" s="62" t="str">
        <f t="shared" ref="X22:X24" si="4">IF(W22&gt;15,"Crítico",IF(W22&gt;8,"Alto",IF(W22&gt;4,"Medio","Bajo")))</f>
        <v>Medio</v>
      </c>
      <c r="Y22" s="50" t="s">
        <v>219</v>
      </c>
      <c r="Z22" s="52" t="s">
        <v>270</v>
      </c>
      <c r="AA22" s="195" t="s">
        <v>430</v>
      </c>
      <c r="AB22" s="116">
        <v>45427</v>
      </c>
      <c r="AC22" s="40" t="s">
        <v>432</v>
      </c>
    </row>
    <row r="23" spans="1:29" s="26" customFormat="1" ht="120" customHeight="1" x14ac:dyDescent="0.25">
      <c r="A23" s="39" t="s">
        <v>389</v>
      </c>
      <c r="B23" s="40" t="s">
        <v>490</v>
      </c>
      <c r="C23" s="40" t="s">
        <v>391</v>
      </c>
      <c r="D23" s="115" t="s">
        <v>392</v>
      </c>
      <c r="E23" s="40">
        <v>4</v>
      </c>
      <c r="F23" s="40">
        <v>4</v>
      </c>
      <c r="G23" s="40">
        <v>3</v>
      </c>
      <c r="H23" s="40">
        <v>3</v>
      </c>
      <c r="I23" s="40">
        <v>2</v>
      </c>
      <c r="J23" s="61">
        <f t="shared" si="1"/>
        <v>7</v>
      </c>
      <c r="K23" s="62" t="str">
        <f t="shared" si="0"/>
        <v>Medio</v>
      </c>
      <c r="L23" s="63" t="s">
        <v>32</v>
      </c>
      <c r="M23" s="61"/>
      <c r="N23" s="40"/>
      <c r="O23" s="188" t="s">
        <v>491</v>
      </c>
      <c r="P23" s="40" t="s">
        <v>492</v>
      </c>
      <c r="Q23" s="189" t="s">
        <v>187</v>
      </c>
      <c r="R23" s="40">
        <v>3</v>
      </c>
      <c r="S23" s="40">
        <v>3</v>
      </c>
      <c r="T23" s="40">
        <v>2</v>
      </c>
      <c r="U23" s="40">
        <v>2</v>
      </c>
      <c r="V23" s="40">
        <v>1</v>
      </c>
      <c r="W23" s="174">
        <f t="shared" ref="W23" si="5">AVERAGE(R23:U23)*V23</f>
        <v>2.5</v>
      </c>
      <c r="X23" s="62" t="str">
        <f t="shared" ref="X23" si="6">IF(W23&gt;15,"Crítico",IF(W23&gt;8,"Alto",IF(W23&gt;4,"Medio","Bajo")))</f>
        <v>Bajo</v>
      </c>
      <c r="Y23" s="137" t="s">
        <v>171</v>
      </c>
      <c r="Z23" s="140" t="s">
        <v>429</v>
      </c>
      <c r="AA23" s="40" t="s">
        <v>430</v>
      </c>
      <c r="AB23" s="116">
        <v>45427</v>
      </c>
      <c r="AC23" s="40" t="s">
        <v>432</v>
      </c>
    </row>
    <row r="24" spans="1:29" ht="76.5" x14ac:dyDescent="0.25">
      <c r="A24" s="178" t="s">
        <v>154</v>
      </c>
      <c r="B24" s="179" t="s">
        <v>494</v>
      </c>
      <c r="C24" s="179" t="s">
        <v>161</v>
      </c>
      <c r="D24" s="180" t="s">
        <v>220</v>
      </c>
      <c r="E24" s="181">
        <v>3</v>
      </c>
      <c r="F24" s="181">
        <v>5</v>
      </c>
      <c r="G24" s="181">
        <v>1</v>
      </c>
      <c r="H24" s="181">
        <v>1</v>
      </c>
      <c r="I24" s="181">
        <v>2</v>
      </c>
      <c r="J24" s="108">
        <f t="shared" si="1"/>
        <v>5</v>
      </c>
      <c r="K24" s="182" t="str">
        <f t="shared" si="0"/>
        <v>Medio</v>
      </c>
      <c r="L24" s="183" t="s">
        <v>32</v>
      </c>
      <c r="M24" s="183"/>
      <c r="N24" s="183"/>
      <c r="O24" s="181" t="s">
        <v>221</v>
      </c>
      <c r="P24" s="181" t="s">
        <v>250</v>
      </c>
      <c r="Q24" s="184" t="s">
        <v>64</v>
      </c>
      <c r="R24" s="185">
        <v>2</v>
      </c>
      <c r="S24" s="185">
        <v>1</v>
      </c>
      <c r="T24" s="185">
        <v>1</v>
      </c>
      <c r="U24" s="185">
        <v>1</v>
      </c>
      <c r="V24" s="185">
        <v>2</v>
      </c>
      <c r="W24" s="186">
        <f t="shared" si="2"/>
        <v>2.5</v>
      </c>
      <c r="X24" s="182" t="str">
        <f t="shared" si="4"/>
        <v>Bajo</v>
      </c>
      <c r="Y24" s="179" t="s">
        <v>176</v>
      </c>
      <c r="Z24" s="187" t="s">
        <v>283</v>
      </c>
      <c r="AA24" s="197" t="s">
        <v>430</v>
      </c>
      <c r="AB24" s="116">
        <v>45427</v>
      </c>
      <c r="AC24" s="40" t="s">
        <v>432</v>
      </c>
    </row>
  </sheetData>
  <mergeCells count="24">
    <mergeCell ref="A1:A3"/>
    <mergeCell ref="B1:Y3"/>
    <mergeCell ref="E10:I10"/>
    <mergeCell ref="L10:N10"/>
    <mergeCell ref="R10:V10"/>
    <mergeCell ref="J8:J9"/>
    <mergeCell ref="L8:L9"/>
    <mergeCell ref="A8:A9"/>
    <mergeCell ref="B8:B9"/>
    <mergeCell ref="O7:Q8"/>
    <mergeCell ref="C8:C9"/>
    <mergeCell ref="D8:D9"/>
    <mergeCell ref="E8:H8"/>
    <mergeCell ref="K7:K9"/>
    <mergeCell ref="A7:D7"/>
    <mergeCell ref="E7:J7"/>
    <mergeCell ref="Y7:AC8"/>
    <mergeCell ref="X8:X9"/>
    <mergeCell ref="M8:M9"/>
    <mergeCell ref="N8:N9"/>
    <mergeCell ref="R8:U8"/>
    <mergeCell ref="W8:W9"/>
    <mergeCell ref="L7:N7"/>
    <mergeCell ref="R7:X7"/>
  </mergeCells>
  <conditionalFormatting sqref="J11:K11 L11:N15 K12:K17 J12:J24 K18:N22">
    <cfRule type="cellIs" dxfId="128" priority="115" operator="equal">
      <formula>"Crítico"</formula>
    </cfRule>
    <cfRule type="cellIs" dxfId="127" priority="116" operator="equal">
      <formula>"Alto"</formula>
    </cfRule>
    <cfRule type="cellIs" dxfId="126" priority="117" operator="equal">
      <formula>"Medio"</formula>
    </cfRule>
  </conditionalFormatting>
  <conditionalFormatting sqref="J10:M10 W10:X10">
    <cfRule type="cellIs" dxfId="125" priority="118" operator="equal">
      <formula>"Crítico"</formula>
    </cfRule>
    <cfRule type="cellIs" dxfId="124" priority="119" operator="equal">
      <formula>"Alto"</formula>
    </cfRule>
    <cfRule type="cellIs" dxfId="123" priority="120" operator="equal">
      <formula>"Medio"</formula>
    </cfRule>
  </conditionalFormatting>
  <conditionalFormatting sqref="K23:K24">
    <cfRule type="cellIs" dxfId="122" priority="22" operator="equal">
      <formula>"Crítico"</formula>
    </cfRule>
    <cfRule type="cellIs" dxfId="121" priority="23" operator="equal">
      <formula>"Alto"</formula>
    </cfRule>
    <cfRule type="cellIs" dxfId="120" priority="24" operator="equal">
      <formula>"Medio"</formula>
    </cfRule>
  </conditionalFormatting>
  <conditionalFormatting sqref="L23:M23">
    <cfRule type="cellIs" dxfId="119" priority="1" operator="equal">
      <formula>"Crítico"</formula>
    </cfRule>
    <cfRule type="cellIs" dxfId="118" priority="2" operator="equal">
      <formula>"Alto"</formula>
    </cfRule>
    <cfRule type="cellIs" dxfId="117" priority="3" operator="equal">
      <formula>"Medio"</formula>
    </cfRule>
  </conditionalFormatting>
  <conditionalFormatting sqref="L17:N17">
    <cfRule type="cellIs" dxfId="116" priority="112" operator="equal">
      <formula>"Crítico"</formula>
    </cfRule>
    <cfRule type="cellIs" dxfId="115" priority="113" operator="equal">
      <formula>"Alto"</formula>
    </cfRule>
    <cfRule type="cellIs" dxfId="114" priority="114" operator="equal">
      <formula>"Medio"</formula>
    </cfRule>
  </conditionalFormatting>
  <conditionalFormatting sqref="L24:N24">
    <cfRule type="cellIs" dxfId="113" priority="19" operator="equal">
      <formula>"Crítico"</formula>
    </cfRule>
    <cfRule type="cellIs" dxfId="112" priority="20" operator="equal">
      <formula>"Alto"</formula>
    </cfRule>
    <cfRule type="cellIs" dxfId="111" priority="21" operator="equal">
      <formula>"Medio"</formula>
    </cfRule>
  </conditionalFormatting>
  <conditionalFormatting sqref="X11:X16">
    <cfRule type="cellIs" dxfId="110" priority="4" operator="equal">
      <formula>"Crítico"</formula>
    </cfRule>
    <cfRule type="cellIs" dxfId="109" priority="5" operator="equal">
      <formula>"Alto"</formula>
    </cfRule>
    <cfRule type="cellIs" dxfId="108" priority="6" operator="equal">
      <formula>"Medio"</formula>
    </cfRule>
  </conditionalFormatting>
  <conditionalFormatting sqref="X17:X24">
    <cfRule type="cellIs" dxfId="107" priority="16" stopIfTrue="1" operator="equal">
      <formula>"Crítico"</formula>
    </cfRule>
    <cfRule type="cellIs" dxfId="106" priority="17" stopIfTrue="1" operator="equal">
      <formula>"Alto"</formula>
    </cfRule>
    <cfRule type="cellIs" dxfId="105" priority="18" stopIfTrue="1" operator="equal">
      <formula>"Medio"</formula>
    </cfRule>
  </conditionalFormatting>
  <pageMargins left="0.2" right="0.19685039370078741" top="0.35433070866141736" bottom="0.35433070866141736" header="0.31496062992125984" footer="0.31496062992125984"/>
  <pageSetup scale="21" orientation="landscape" r:id="rId1"/>
  <colBreaks count="1" manualBreakCount="1">
    <brk id="14" max="2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5"/>
  <sheetViews>
    <sheetView showGridLines="0" view="pageBreakPreview" zoomScale="80" zoomScaleNormal="80" zoomScaleSheetLayoutView="80" workbookViewId="0">
      <selection activeCell="Z15" sqref="Z15"/>
    </sheetView>
  </sheetViews>
  <sheetFormatPr baseColWidth="10" defaultRowHeight="15" x14ac:dyDescent="0.25"/>
  <cols>
    <col min="1" max="1" width="24" customWidth="1"/>
    <col min="2" max="2" width="49" customWidth="1"/>
    <col min="3" max="3" width="60" customWidth="1"/>
    <col min="4" max="4" width="35" customWidth="1"/>
    <col min="5" max="7" width="3.28515625" customWidth="1"/>
    <col min="8" max="8" width="4.5703125" customWidth="1"/>
    <col min="9" max="9" width="11.7109375" customWidth="1"/>
    <col min="10" max="10" width="10.140625" customWidth="1"/>
    <col min="11" max="11" width="13.85546875" customWidth="1"/>
    <col min="12" max="12" width="7.5703125" customWidth="1"/>
    <col min="13" max="13" width="7" customWidth="1"/>
    <col min="14" max="14" width="6.85546875" customWidth="1"/>
    <col min="15" max="15" width="36" customWidth="1"/>
    <col min="16" max="16" width="21.7109375" customWidth="1"/>
    <col min="17" max="17" width="19.7109375" customWidth="1"/>
    <col min="18" max="21" width="3.42578125" customWidth="1"/>
    <col min="22" max="22" width="11.42578125" customWidth="1"/>
    <col min="23" max="23" width="11.5703125" customWidth="1"/>
    <col min="24" max="24" width="25.85546875" customWidth="1"/>
    <col min="25" max="25" width="18.42578125" customWidth="1"/>
    <col min="26" max="26" width="59.28515625" customWidth="1"/>
    <col min="27" max="27" width="23.7109375" customWidth="1"/>
    <col min="28" max="28" width="26.28515625" customWidth="1"/>
    <col min="29" max="29" width="32.85546875" customWidth="1"/>
  </cols>
  <sheetData>
    <row r="1" spans="1:29" ht="27.75" customHeight="1" x14ac:dyDescent="0.25">
      <c r="A1" s="95"/>
      <c r="B1" s="242" t="s">
        <v>252</v>
      </c>
      <c r="C1" s="243"/>
      <c r="D1" s="243"/>
      <c r="E1" s="243"/>
      <c r="F1" s="243"/>
      <c r="G1" s="243"/>
      <c r="H1" s="243"/>
      <c r="I1" s="243"/>
      <c r="J1" s="243"/>
      <c r="K1" s="243"/>
      <c r="L1" s="243"/>
      <c r="M1" s="243"/>
      <c r="N1" s="243"/>
      <c r="O1" s="243"/>
      <c r="P1" s="243"/>
      <c r="Q1" s="243"/>
      <c r="R1" s="243"/>
      <c r="S1" s="243"/>
      <c r="T1" s="243"/>
      <c r="U1" s="243"/>
      <c r="V1" s="243"/>
      <c r="W1" s="243"/>
      <c r="X1" s="243"/>
      <c r="Y1" s="244"/>
      <c r="Z1" s="278" t="s">
        <v>498</v>
      </c>
    </row>
    <row r="2" spans="1:29" ht="17.25" customHeight="1" x14ac:dyDescent="0.25">
      <c r="A2" s="96"/>
      <c r="B2" s="245"/>
      <c r="C2" s="218"/>
      <c r="D2" s="218"/>
      <c r="E2" s="218"/>
      <c r="F2" s="218"/>
      <c r="G2" s="218"/>
      <c r="H2" s="218"/>
      <c r="I2" s="218"/>
      <c r="J2" s="218"/>
      <c r="K2" s="218"/>
      <c r="L2" s="218"/>
      <c r="M2" s="218"/>
      <c r="N2" s="218"/>
      <c r="O2" s="218"/>
      <c r="P2" s="218"/>
      <c r="Q2" s="218"/>
      <c r="R2" s="218"/>
      <c r="S2" s="218"/>
      <c r="T2" s="218"/>
      <c r="U2" s="218"/>
      <c r="V2" s="218"/>
      <c r="W2" s="218"/>
      <c r="X2" s="218"/>
      <c r="Y2" s="246"/>
      <c r="Z2" s="278" t="s">
        <v>499</v>
      </c>
    </row>
    <row r="3" spans="1:29" ht="18.75" customHeight="1" x14ac:dyDescent="0.25">
      <c r="A3" s="97"/>
      <c r="B3" s="247"/>
      <c r="C3" s="248"/>
      <c r="D3" s="248"/>
      <c r="E3" s="248"/>
      <c r="F3" s="248"/>
      <c r="G3" s="248"/>
      <c r="H3" s="248"/>
      <c r="I3" s="248"/>
      <c r="J3" s="248"/>
      <c r="K3" s="248"/>
      <c r="L3" s="248"/>
      <c r="M3" s="248"/>
      <c r="N3" s="248"/>
      <c r="O3" s="248"/>
      <c r="P3" s="248"/>
      <c r="Q3" s="248"/>
      <c r="R3" s="248"/>
      <c r="S3" s="248"/>
      <c r="T3" s="248"/>
      <c r="U3" s="248"/>
      <c r="V3" s="248"/>
      <c r="W3" s="248"/>
      <c r="X3" s="248"/>
      <c r="Y3" s="249"/>
      <c r="Z3" s="279" t="s">
        <v>500</v>
      </c>
    </row>
    <row r="4" spans="1:29" ht="18.75" customHeight="1" thickBot="1" x14ac:dyDescent="0.3">
      <c r="A4" s="129"/>
      <c r="B4" s="124"/>
      <c r="C4" s="124"/>
      <c r="D4" s="124"/>
      <c r="E4" s="124"/>
      <c r="F4" s="124"/>
      <c r="G4" s="124"/>
      <c r="H4" s="124"/>
      <c r="I4" s="124"/>
      <c r="J4" s="124"/>
      <c r="K4" s="124"/>
      <c r="L4" s="124"/>
      <c r="M4" s="124"/>
      <c r="N4" s="124"/>
      <c r="O4" s="124"/>
      <c r="P4" s="124"/>
      <c r="Q4" s="124"/>
      <c r="R4" s="124"/>
      <c r="S4" s="124"/>
      <c r="T4" s="124"/>
      <c r="U4" s="124"/>
      <c r="V4" s="124"/>
      <c r="W4" s="124"/>
      <c r="X4" s="124"/>
      <c r="Y4" s="124"/>
      <c r="Z4" s="130"/>
    </row>
    <row r="5" spans="1:29" ht="18.75" customHeight="1" thickBot="1" x14ac:dyDescent="0.3">
      <c r="A5" s="125" t="s">
        <v>414</v>
      </c>
      <c r="B5" s="128">
        <v>45427</v>
      </c>
      <c r="C5" s="124"/>
      <c r="D5" s="124"/>
      <c r="E5" s="124"/>
      <c r="F5" s="124"/>
      <c r="G5" s="124"/>
      <c r="H5" s="124"/>
      <c r="I5" s="124"/>
      <c r="J5" s="124"/>
      <c r="K5" s="124"/>
      <c r="L5" s="124"/>
      <c r="M5" s="124"/>
      <c r="N5" s="124"/>
      <c r="O5" s="124"/>
      <c r="P5" s="124"/>
      <c r="Q5" s="124"/>
      <c r="R5" s="124"/>
      <c r="S5" s="124"/>
      <c r="T5" s="124"/>
      <c r="U5" s="124"/>
      <c r="V5" s="124"/>
      <c r="W5" s="124"/>
      <c r="X5" s="124"/>
      <c r="Y5" s="124"/>
      <c r="Z5" s="130"/>
    </row>
    <row r="6" spans="1:29" ht="18.75" customHeight="1" x14ac:dyDescent="0.25">
      <c r="A6" s="129"/>
      <c r="B6" s="124"/>
      <c r="C6" s="124"/>
      <c r="D6" s="124"/>
      <c r="E6" s="124"/>
      <c r="F6" s="124"/>
      <c r="G6" s="124"/>
      <c r="H6" s="124"/>
      <c r="I6" s="124"/>
      <c r="J6" s="124"/>
      <c r="K6" s="124"/>
      <c r="L6" s="124"/>
      <c r="M6" s="124"/>
      <c r="N6" s="124"/>
      <c r="O6" s="124"/>
      <c r="P6" s="124"/>
      <c r="Q6" s="124"/>
      <c r="R6" s="124"/>
      <c r="S6" s="124"/>
      <c r="T6" s="124"/>
      <c r="U6" s="124"/>
      <c r="V6" s="124"/>
      <c r="W6" s="124"/>
      <c r="X6" s="124"/>
      <c r="Y6" s="124"/>
      <c r="Z6" s="130"/>
    </row>
    <row r="7" spans="1:29" ht="37.5" customHeight="1" x14ac:dyDescent="0.25">
      <c r="A7" s="282" t="s">
        <v>0</v>
      </c>
      <c r="B7" s="282"/>
      <c r="C7" s="282"/>
      <c r="D7" s="282"/>
      <c r="E7" s="282" t="s">
        <v>496</v>
      </c>
      <c r="F7" s="282"/>
      <c r="G7" s="282"/>
      <c r="H7" s="282"/>
      <c r="I7" s="282"/>
      <c r="J7" s="282"/>
      <c r="K7" s="281" t="s">
        <v>2</v>
      </c>
      <c r="L7" s="282" t="s">
        <v>3</v>
      </c>
      <c r="M7" s="282"/>
      <c r="N7" s="282"/>
      <c r="O7" s="281" t="s">
        <v>4</v>
      </c>
      <c r="P7" s="291"/>
      <c r="Q7" s="291"/>
      <c r="R7" s="282" t="s">
        <v>5</v>
      </c>
      <c r="S7" s="282"/>
      <c r="T7" s="282"/>
      <c r="U7" s="282"/>
      <c r="V7" s="282"/>
      <c r="W7" s="282"/>
      <c r="X7" s="281" t="s">
        <v>104</v>
      </c>
      <c r="Y7" s="312" t="s">
        <v>421</v>
      </c>
      <c r="Z7" s="313"/>
      <c r="AA7" s="313"/>
      <c r="AB7" s="313"/>
      <c r="AC7" s="313"/>
    </row>
    <row r="8" spans="1:29" ht="15" customHeight="1" x14ac:dyDescent="0.25">
      <c r="A8" s="281" t="s">
        <v>6</v>
      </c>
      <c r="B8" s="281" t="s">
        <v>7</v>
      </c>
      <c r="C8" s="281" t="s">
        <v>38</v>
      </c>
      <c r="D8" s="281" t="s">
        <v>8</v>
      </c>
      <c r="E8" s="287" t="s">
        <v>9</v>
      </c>
      <c r="F8" s="287"/>
      <c r="G8" s="287"/>
      <c r="H8" s="287"/>
      <c r="I8" s="308" t="s">
        <v>10</v>
      </c>
      <c r="J8" s="289" t="s">
        <v>11</v>
      </c>
      <c r="K8" s="281"/>
      <c r="L8" s="290" t="s">
        <v>37</v>
      </c>
      <c r="M8" s="290" t="s">
        <v>12</v>
      </c>
      <c r="N8" s="290" t="s">
        <v>13</v>
      </c>
      <c r="O8" s="291"/>
      <c r="P8" s="291"/>
      <c r="Q8" s="291"/>
      <c r="R8" s="287" t="s">
        <v>9</v>
      </c>
      <c r="S8" s="287"/>
      <c r="T8" s="287"/>
      <c r="U8" s="287"/>
      <c r="V8" s="308" t="s">
        <v>10</v>
      </c>
      <c r="W8" s="281" t="s">
        <v>14</v>
      </c>
      <c r="X8" s="281"/>
      <c r="Y8" s="285"/>
      <c r="Z8" s="286"/>
      <c r="AA8" s="286"/>
      <c r="AB8" s="286"/>
      <c r="AC8" s="286"/>
    </row>
    <row r="9" spans="1:29" ht="60" customHeight="1" x14ac:dyDescent="0.25">
      <c r="A9" s="281"/>
      <c r="B9" s="281"/>
      <c r="C9" s="281"/>
      <c r="D9" s="281"/>
      <c r="E9" s="294" t="s">
        <v>15</v>
      </c>
      <c r="F9" s="294" t="s">
        <v>16</v>
      </c>
      <c r="G9" s="294" t="s">
        <v>17</v>
      </c>
      <c r="H9" s="294" t="s">
        <v>18</v>
      </c>
      <c r="I9" s="294" t="s">
        <v>19</v>
      </c>
      <c r="J9" s="295"/>
      <c r="K9" s="281"/>
      <c r="L9" s="290"/>
      <c r="M9" s="290"/>
      <c r="N9" s="290"/>
      <c r="O9" s="296" t="s">
        <v>20</v>
      </c>
      <c r="P9" s="296" t="s">
        <v>21</v>
      </c>
      <c r="Q9" s="296" t="s">
        <v>22</v>
      </c>
      <c r="R9" s="294" t="s">
        <v>15</v>
      </c>
      <c r="S9" s="294" t="s">
        <v>16</v>
      </c>
      <c r="T9" s="294" t="s">
        <v>17</v>
      </c>
      <c r="U9" s="294" t="s">
        <v>18</v>
      </c>
      <c r="V9" s="294" t="s">
        <v>19</v>
      </c>
      <c r="W9" s="281"/>
      <c r="X9" s="281"/>
      <c r="Y9" s="284"/>
      <c r="Z9" s="314"/>
      <c r="AA9" s="314"/>
      <c r="AB9" s="314"/>
      <c r="AC9" s="314"/>
    </row>
    <row r="10" spans="1:29" s="16" customFormat="1" ht="74.25" customHeight="1" x14ac:dyDescent="0.2">
      <c r="A10" s="315" t="s">
        <v>23</v>
      </c>
      <c r="B10" s="316" t="s">
        <v>25</v>
      </c>
      <c r="C10" s="316" t="s">
        <v>24</v>
      </c>
      <c r="D10" s="316" t="s">
        <v>26</v>
      </c>
      <c r="E10" s="317" t="s">
        <v>416</v>
      </c>
      <c r="F10" s="317"/>
      <c r="G10" s="317"/>
      <c r="H10" s="317"/>
      <c r="I10" s="317"/>
      <c r="J10" s="318" t="s">
        <v>27</v>
      </c>
      <c r="K10" s="318" t="s">
        <v>417</v>
      </c>
      <c r="L10" s="319" t="s">
        <v>28</v>
      </c>
      <c r="M10" s="320"/>
      <c r="N10" s="321"/>
      <c r="O10" s="316" t="s">
        <v>29</v>
      </c>
      <c r="P10" s="316" t="s">
        <v>30</v>
      </c>
      <c r="Q10" s="316" t="s">
        <v>31</v>
      </c>
      <c r="R10" s="317" t="s">
        <v>416</v>
      </c>
      <c r="S10" s="317"/>
      <c r="T10" s="317"/>
      <c r="U10" s="317"/>
      <c r="V10" s="317"/>
      <c r="W10" s="316" t="s">
        <v>27</v>
      </c>
      <c r="X10" s="318" t="s">
        <v>417</v>
      </c>
      <c r="Y10" s="311" t="s">
        <v>426</v>
      </c>
      <c r="Z10" s="311" t="s">
        <v>170</v>
      </c>
      <c r="AA10" s="311" t="s">
        <v>418</v>
      </c>
      <c r="AB10" s="311" t="s">
        <v>419</v>
      </c>
      <c r="AC10" s="311" t="s">
        <v>433</v>
      </c>
    </row>
    <row r="11" spans="1:29" s="16" customFormat="1" ht="195.75" customHeight="1" x14ac:dyDescent="0.25">
      <c r="A11" s="78" t="s">
        <v>108</v>
      </c>
      <c r="B11" s="79" t="s">
        <v>143</v>
      </c>
      <c r="C11" s="54" t="s">
        <v>123</v>
      </c>
      <c r="D11" s="54" t="s">
        <v>169</v>
      </c>
      <c r="E11" s="54">
        <v>5</v>
      </c>
      <c r="F11" s="54">
        <v>4</v>
      </c>
      <c r="G11" s="54">
        <v>5</v>
      </c>
      <c r="H11" s="54">
        <v>5</v>
      </c>
      <c r="I11" s="54">
        <v>2</v>
      </c>
      <c r="J11" s="55">
        <f>AVERAGE(E11:H11)*I11</f>
        <v>9.5</v>
      </c>
      <c r="K11" s="80" t="str">
        <f>IF(J11&gt;15,"Crítico",IF(J11&gt;8,"Alto",IF(J11&gt;4,"Medio","Bajo")))</f>
        <v>Alto</v>
      </c>
      <c r="L11" s="19" t="s">
        <v>32</v>
      </c>
      <c r="M11" s="19" t="s">
        <v>32</v>
      </c>
      <c r="N11"/>
      <c r="O11" s="54" t="s">
        <v>109</v>
      </c>
      <c r="P11" s="17" t="s">
        <v>463</v>
      </c>
      <c r="Q11" s="18" t="s">
        <v>42</v>
      </c>
      <c r="R11" s="54">
        <v>4</v>
      </c>
      <c r="S11" s="54">
        <v>3</v>
      </c>
      <c r="T11" s="54">
        <v>3</v>
      </c>
      <c r="U11" s="54">
        <v>4</v>
      </c>
      <c r="V11" s="54">
        <v>2</v>
      </c>
      <c r="W11" s="81">
        <f>AVERAGE(R11:U11)*V11</f>
        <v>7</v>
      </c>
      <c r="X11" s="80" t="str">
        <f>IF(W11&gt;15,"Crítico",IF(W11&gt;8,"Alto",IF(W11&gt;4,"Medio","Bajo")))</f>
        <v>Medio</v>
      </c>
      <c r="Y11" s="54" t="s">
        <v>285</v>
      </c>
      <c r="Z11" s="82" t="s">
        <v>240</v>
      </c>
      <c r="AA11" s="93" t="s">
        <v>460</v>
      </c>
      <c r="AB11" s="116">
        <v>45427</v>
      </c>
      <c r="AC11" s="40" t="s">
        <v>432</v>
      </c>
    </row>
    <row r="12" spans="1:29" s="16" customFormat="1" ht="291.75" customHeight="1" x14ac:dyDescent="0.25">
      <c r="A12" s="39" t="s">
        <v>128</v>
      </c>
      <c r="B12" s="40" t="s">
        <v>129</v>
      </c>
      <c r="C12" s="40" t="s">
        <v>130</v>
      </c>
      <c r="D12" s="40" t="s">
        <v>131</v>
      </c>
      <c r="E12" s="40">
        <v>5</v>
      </c>
      <c r="F12" s="40">
        <v>5</v>
      </c>
      <c r="G12" s="40">
        <v>5</v>
      </c>
      <c r="H12" s="40">
        <v>5</v>
      </c>
      <c r="I12" s="40">
        <v>2</v>
      </c>
      <c r="J12" s="55">
        <f t="shared" ref="J12:J13" si="0">AVERAGE(E12:H12)*I12</f>
        <v>10</v>
      </c>
      <c r="K12" s="46" t="str">
        <f>IF(J12&gt;15,"Crítico",IF(J12&gt;8,"Alto",IF(J12&gt;4,"Medio","Bajo")))</f>
        <v>Alto</v>
      </c>
      <c r="L12" s="63" t="s">
        <v>32</v>
      </c>
      <c r="M12" s="63"/>
      <c r="N12" s="69"/>
      <c r="O12" s="40" t="s">
        <v>132</v>
      </c>
      <c r="P12" s="17" t="s">
        <v>463</v>
      </c>
      <c r="Q12" s="64" t="s">
        <v>133</v>
      </c>
      <c r="R12" s="40">
        <v>4</v>
      </c>
      <c r="S12" s="40">
        <v>3</v>
      </c>
      <c r="T12" s="40">
        <v>3</v>
      </c>
      <c r="U12" s="40">
        <v>4</v>
      </c>
      <c r="V12" s="40">
        <v>2</v>
      </c>
      <c r="W12" s="81">
        <f t="shared" ref="W12:W15" si="1">AVERAGE(R12:U12)*V12</f>
        <v>7</v>
      </c>
      <c r="X12" s="46" t="str">
        <f>IF(W12&gt;15,"Crítico",IF(W12&gt;8,"Alto",IF(W12&gt;4,"Medio","Bajo")))</f>
        <v>Medio</v>
      </c>
      <c r="Y12" s="83" t="s">
        <v>241</v>
      </c>
      <c r="Z12" s="84" t="s">
        <v>242</v>
      </c>
      <c r="AA12" s="93" t="s">
        <v>460</v>
      </c>
      <c r="AB12" s="116">
        <v>45427</v>
      </c>
      <c r="AC12" s="40" t="s">
        <v>432</v>
      </c>
    </row>
    <row r="13" spans="1:29" s="24" customFormat="1" ht="195" x14ac:dyDescent="0.25">
      <c r="A13" s="28" t="s">
        <v>359</v>
      </c>
      <c r="B13" s="75" t="s">
        <v>360</v>
      </c>
      <c r="C13" s="75" t="s">
        <v>378</v>
      </c>
      <c r="D13" s="75" t="s">
        <v>387</v>
      </c>
      <c r="E13" s="26">
        <v>2</v>
      </c>
      <c r="F13" s="26">
        <v>2</v>
      </c>
      <c r="G13" s="26">
        <v>2</v>
      </c>
      <c r="H13" s="26">
        <v>4</v>
      </c>
      <c r="I13" s="26">
        <v>2</v>
      </c>
      <c r="J13" s="55">
        <f t="shared" si="0"/>
        <v>5</v>
      </c>
      <c r="K13" s="46" t="str">
        <f>IF(J13&gt;15,"Crítico",IF(J13&gt;8,"Alto",IF(J13&gt;4,"Medio","Bajo")))</f>
        <v>Medio</v>
      </c>
      <c r="L13" s="26" t="s">
        <v>32</v>
      </c>
      <c r="M13" s="26" t="s">
        <v>32</v>
      </c>
      <c r="N13" s="26" t="s">
        <v>32</v>
      </c>
      <c r="O13" s="2" t="s">
        <v>373</v>
      </c>
      <c r="P13" s="2" t="s">
        <v>423</v>
      </c>
      <c r="Q13" s="18" t="s">
        <v>42</v>
      </c>
      <c r="R13" s="17">
        <v>2</v>
      </c>
      <c r="S13" s="17">
        <v>2</v>
      </c>
      <c r="T13" s="17">
        <v>2</v>
      </c>
      <c r="U13" s="17">
        <v>2</v>
      </c>
      <c r="V13" s="17">
        <v>2</v>
      </c>
      <c r="W13" s="81">
        <f t="shared" si="1"/>
        <v>4</v>
      </c>
      <c r="X13" s="37" t="str">
        <f>IF(W13&gt;15,"Crítico",IF(W13&gt;8,"Alto",IF(W13&gt;4,"Medio","Bajo")))</f>
        <v>Bajo</v>
      </c>
      <c r="Y13" s="50" t="s">
        <v>375</v>
      </c>
      <c r="Z13" s="107" t="s">
        <v>376</v>
      </c>
      <c r="AA13" s="93" t="s">
        <v>460</v>
      </c>
      <c r="AB13" s="116">
        <v>45427</v>
      </c>
      <c r="AC13" s="40" t="s">
        <v>432</v>
      </c>
    </row>
    <row r="14" spans="1:29" s="48" customFormat="1" ht="212.25" customHeight="1" x14ac:dyDescent="0.25">
      <c r="A14" s="175" t="s">
        <v>413</v>
      </c>
      <c r="B14" s="93" t="s">
        <v>451</v>
      </c>
      <c r="C14" s="93" t="s">
        <v>452</v>
      </c>
      <c r="D14" s="93" t="s">
        <v>453</v>
      </c>
      <c r="E14" s="65">
        <v>2</v>
      </c>
      <c r="F14" s="65">
        <v>2</v>
      </c>
      <c r="G14" s="65">
        <v>2</v>
      </c>
      <c r="H14" s="65">
        <v>2</v>
      </c>
      <c r="I14" s="65">
        <v>2</v>
      </c>
      <c r="J14" s="55">
        <f t="shared" ref="J14:J15" si="2">AVERAGE(E14:H14)*I14</f>
        <v>4</v>
      </c>
      <c r="K14" s="46" t="str">
        <f t="shared" ref="K14:K15" si="3">IF(J14&gt;15,"Crítico",IF(J14&gt;8,"Alto",IF(J14&gt;4,"Medio","Bajo")))</f>
        <v>Bajo</v>
      </c>
      <c r="L14" s="65" t="s">
        <v>32</v>
      </c>
      <c r="M14" s="65" t="s">
        <v>32</v>
      </c>
      <c r="N14" s="65" t="s">
        <v>32</v>
      </c>
      <c r="O14" s="93" t="s">
        <v>457</v>
      </c>
      <c r="P14" s="93" t="s">
        <v>459</v>
      </c>
      <c r="Q14" s="64" t="s">
        <v>42</v>
      </c>
      <c r="R14" s="40">
        <v>2</v>
      </c>
      <c r="S14" s="40">
        <v>2</v>
      </c>
      <c r="T14" s="40">
        <v>2</v>
      </c>
      <c r="U14" s="40">
        <v>2</v>
      </c>
      <c r="V14" s="40">
        <v>1</v>
      </c>
      <c r="W14" s="174">
        <f t="shared" si="1"/>
        <v>2</v>
      </c>
      <c r="X14" s="173" t="str">
        <f t="shared" ref="X14:X15" si="4">IF(W14&gt;15,"Crítico",IF(W14&gt;8,"Alto",IF(W14&gt;4,"Medio","Bajo")))</f>
        <v>Bajo</v>
      </c>
      <c r="Y14" s="163" t="s">
        <v>171</v>
      </c>
      <c r="Z14" s="87" t="s">
        <v>461</v>
      </c>
      <c r="AA14" s="93" t="s">
        <v>460</v>
      </c>
      <c r="AB14" s="116">
        <v>45427</v>
      </c>
      <c r="AC14" s="40" t="s">
        <v>432</v>
      </c>
    </row>
    <row r="15" spans="1:29" s="48" customFormat="1" ht="135" customHeight="1" x14ac:dyDescent="0.25">
      <c r="A15" s="175" t="s">
        <v>412</v>
      </c>
      <c r="B15" s="93" t="s">
        <v>454</v>
      </c>
      <c r="C15" s="93" t="s">
        <v>455</v>
      </c>
      <c r="D15" s="93" t="s">
        <v>456</v>
      </c>
      <c r="E15" s="65">
        <v>2</v>
      </c>
      <c r="F15" s="65">
        <v>2</v>
      </c>
      <c r="G15" s="65">
        <v>2</v>
      </c>
      <c r="H15" s="65">
        <v>2</v>
      </c>
      <c r="I15" s="65">
        <v>2</v>
      </c>
      <c r="J15" s="55">
        <f t="shared" si="2"/>
        <v>4</v>
      </c>
      <c r="K15" s="46" t="str">
        <f t="shared" si="3"/>
        <v>Bajo</v>
      </c>
      <c r="L15" s="65" t="s">
        <v>32</v>
      </c>
      <c r="M15" s="65" t="s">
        <v>32</v>
      </c>
      <c r="N15" s="65" t="s">
        <v>32</v>
      </c>
      <c r="O15" s="93" t="s">
        <v>458</v>
      </c>
      <c r="P15" s="93" t="s">
        <v>459</v>
      </c>
      <c r="Q15" s="64" t="s">
        <v>42</v>
      </c>
      <c r="R15" s="40">
        <v>2</v>
      </c>
      <c r="S15" s="40">
        <v>2</v>
      </c>
      <c r="T15" s="40">
        <v>2</v>
      </c>
      <c r="U15" s="40">
        <v>2</v>
      </c>
      <c r="V15" s="40">
        <v>1</v>
      </c>
      <c r="W15" s="174">
        <f t="shared" si="1"/>
        <v>2</v>
      </c>
      <c r="X15" s="173" t="str">
        <f t="shared" si="4"/>
        <v>Bajo</v>
      </c>
      <c r="Y15" s="163" t="s">
        <v>171</v>
      </c>
      <c r="Z15" s="87" t="s">
        <v>462</v>
      </c>
      <c r="AA15" s="93" t="s">
        <v>460</v>
      </c>
      <c r="AB15" s="116">
        <v>45427</v>
      </c>
      <c r="AC15" s="40" t="s">
        <v>432</v>
      </c>
    </row>
  </sheetData>
  <mergeCells count="23">
    <mergeCell ref="B1:Y3"/>
    <mergeCell ref="J8:J9"/>
    <mergeCell ref="O7:Q8"/>
    <mergeCell ref="R7:W7"/>
    <mergeCell ref="A7:D7"/>
    <mergeCell ref="E7:J7"/>
    <mergeCell ref="K7:K9"/>
    <mergeCell ref="A8:A9"/>
    <mergeCell ref="B8:B9"/>
    <mergeCell ref="C8:C9"/>
    <mergeCell ref="D8:D9"/>
    <mergeCell ref="E8:H8"/>
    <mergeCell ref="X7:X9"/>
    <mergeCell ref="W8:W9"/>
    <mergeCell ref="Y7:AC9"/>
    <mergeCell ref="L7:N7"/>
    <mergeCell ref="E10:I10"/>
    <mergeCell ref="L10:N10"/>
    <mergeCell ref="R10:V10"/>
    <mergeCell ref="L8:L9"/>
    <mergeCell ref="M8:M9"/>
    <mergeCell ref="N8:N9"/>
    <mergeCell ref="R8:U8"/>
  </mergeCells>
  <conditionalFormatting sqref="J10:J15">
    <cfRule type="cellIs" dxfId="104" priority="16" operator="equal">
      <formula>"Crítico"</formula>
    </cfRule>
    <cfRule type="cellIs" dxfId="103" priority="17" operator="equal">
      <formula>"Alto"</formula>
    </cfRule>
    <cfRule type="cellIs" dxfId="102" priority="18" operator="equal">
      <formula>"Medio"</formula>
    </cfRule>
  </conditionalFormatting>
  <conditionalFormatting sqref="K12:K15">
    <cfRule type="cellIs" dxfId="101" priority="22" operator="equal">
      <formula>"Crítico"</formula>
    </cfRule>
    <cfRule type="cellIs" dxfId="100" priority="23" operator="equal">
      <formula>"Alto"</formula>
    </cfRule>
    <cfRule type="cellIs" dxfId="99" priority="24" operator="equal">
      <formula>"Medio"</formula>
    </cfRule>
  </conditionalFormatting>
  <conditionalFormatting sqref="K10:M11">
    <cfRule type="cellIs" dxfId="98" priority="4" operator="equal">
      <formula>"Crítico"</formula>
    </cfRule>
    <cfRule type="cellIs" dxfId="97" priority="5" operator="equal">
      <formula>"Alto"</formula>
    </cfRule>
    <cfRule type="cellIs" dxfId="96" priority="6" operator="equal">
      <formula>"Medio"</formula>
    </cfRule>
  </conditionalFormatting>
  <conditionalFormatting sqref="L12:M12">
    <cfRule type="cellIs" dxfId="95" priority="25" operator="equal">
      <formula>"Crítico"</formula>
    </cfRule>
    <cfRule type="cellIs" dxfId="94" priority="26" operator="equal">
      <formula>"Alto"</formula>
    </cfRule>
    <cfRule type="cellIs" dxfId="93" priority="27" operator="equal">
      <formula>"Medio"</formula>
    </cfRule>
  </conditionalFormatting>
  <conditionalFormatting sqref="W10:X10">
    <cfRule type="cellIs" dxfId="92" priority="1" operator="equal">
      <formula>"Crítico"</formula>
    </cfRule>
    <cfRule type="cellIs" dxfId="91" priority="2" operator="equal">
      <formula>"Alto"</formula>
    </cfRule>
    <cfRule type="cellIs" dxfId="90" priority="3" operator="equal">
      <formula>"Medio"</formula>
    </cfRule>
  </conditionalFormatting>
  <conditionalFormatting sqref="X11:X15">
    <cfRule type="cellIs" dxfId="89" priority="7" stopIfTrue="1" operator="equal">
      <formula>"Crítico"</formula>
    </cfRule>
    <cfRule type="cellIs" dxfId="88" priority="8" stopIfTrue="1" operator="equal">
      <formula>"Alto"</formula>
    </cfRule>
    <cfRule type="cellIs" dxfId="87" priority="9" stopIfTrue="1" operator="equal">
      <formula>"Medio"</formula>
    </cfRule>
  </conditionalFormatting>
  <conditionalFormatting sqref="X13:X15">
    <cfRule type="cellIs" dxfId="86" priority="10" operator="equal">
      <formula>"Crítico"</formula>
    </cfRule>
    <cfRule type="cellIs" dxfId="85" priority="11" operator="equal">
      <formula>"Alto"</formula>
    </cfRule>
    <cfRule type="cellIs" dxfId="84" priority="12" operator="equal">
      <formula>"Medio"</formula>
    </cfRule>
  </conditionalFormatting>
  <pageMargins left="0.11811023622047245" right="3.937007874015748E-2" top="0.59055118110236227" bottom="0.74803149606299213" header="0.31496062992125984" footer="0.31496062992125984"/>
  <pageSetup scale="39" orientation="landscape" r:id="rId1"/>
  <colBreaks count="1" manualBreakCount="1">
    <brk id="14" max="1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7"/>
  <sheetViews>
    <sheetView showGridLines="0" view="pageBreakPreview" zoomScale="80" zoomScaleNormal="80" zoomScaleSheetLayoutView="80" workbookViewId="0">
      <selection activeCell="L15" sqref="L15"/>
    </sheetView>
  </sheetViews>
  <sheetFormatPr baseColWidth="10" defaultRowHeight="15" x14ac:dyDescent="0.25"/>
  <cols>
    <col min="1" max="1" width="23.7109375" customWidth="1"/>
    <col min="2" max="2" width="27.28515625" customWidth="1"/>
    <col min="3" max="3" width="25.7109375" customWidth="1"/>
    <col min="4" max="4" width="25.42578125" customWidth="1"/>
    <col min="5" max="8" width="3.28515625" customWidth="1"/>
    <col min="9" max="9" width="11.28515625" customWidth="1"/>
    <col min="10" max="10" width="10.7109375" customWidth="1"/>
    <col min="11" max="11" width="13.85546875" customWidth="1"/>
    <col min="12" max="14" width="4.28515625" customWidth="1"/>
    <col min="15" max="15" width="36" customWidth="1"/>
    <col min="16" max="16" width="19.5703125" customWidth="1"/>
    <col min="17" max="17" width="19.7109375" customWidth="1"/>
    <col min="18" max="21" width="3.42578125" customWidth="1"/>
    <col min="22" max="22" width="11" customWidth="1"/>
    <col min="23" max="23" width="7" customWidth="1"/>
    <col min="24" max="24" width="21.28515625" customWidth="1"/>
    <col min="25" max="25" width="23" customWidth="1"/>
    <col min="26" max="26" width="72.28515625" customWidth="1"/>
    <col min="27" max="27" width="23.7109375" customWidth="1"/>
    <col min="28" max="28" width="26.28515625" customWidth="1"/>
    <col min="29" max="29" width="32.85546875" customWidth="1"/>
  </cols>
  <sheetData>
    <row r="1" spans="1:29" ht="31.5" customHeight="1" x14ac:dyDescent="0.25">
      <c r="A1" s="252"/>
      <c r="B1" s="243" t="s">
        <v>252</v>
      </c>
      <c r="C1" s="243"/>
      <c r="D1" s="243"/>
      <c r="E1" s="243"/>
      <c r="F1" s="243"/>
      <c r="G1" s="243"/>
      <c r="H1" s="243"/>
      <c r="I1" s="243"/>
      <c r="J1" s="243"/>
      <c r="K1" s="243"/>
      <c r="L1" s="243"/>
      <c r="M1" s="243"/>
      <c r="N1" s="243"/>
      <c r="O1" s="243"/>
      <c r="P1" s="243"/>
      <c r="Q1" s="243"/>
      <c r="R1" s="243"/>
      <c r="S1" s="243"/>
      <c r="T1" s="243"/>
      <c r="U1" s="243"/>
      <c r="V1" s="243"/>
      <c r="W1" s="243"/>
      <c r="X1" s="243"/>
      <c r="Y1" s="244"/>
      <c r="Z1" s="278" t="s">
        <v>498</v>
      </c>
    </row>
    <row r="2" spans="1:29" ht="15.75" customHeight="1" x14ac:dyDescent="0.25">
      <c r="A2" s="252"/>
      <c r="B2" s="218"/>
      <c r="C2" s="218"/>
      <c r="D2" s="218"/>
      <c r="E2" s="218"/>
      <c r="F2" s="218"/>
      <c r="G2" s="218"/>
      <c r="H2" s="218"/>
      <c r="I2" s="218"/>
      <c r="J2" s="218"/>
      <c r="K2" s="218"/>
      <c r="L2" s="218"/>
      <c r="M2" s="218"/>
      <c r="N2" s="218"/>
      <c r="O2" s="218"/>
      <c r="P2" s="218"/>
      <c r="Q2" s="218"/>
      <c r="R2" s="218"/>
      <c r="S2" s="218"/>
      <c r="T2" s="218"/>
      <c r="U2" s="218"/>
      <c r="V2" s="218"/>
      <c r="W2" s="218"/>
      <c r="X2" s="218"/>
      <c r="Y2" s="246"/>
      <c r="Z2" s="278" t="s">
        <v>499</v>
      </c>
    </row>
    <row r="3" spans="1:29" ht="15.75" customHeight="1" x14ac:dyDescent="0.25">
      <c r="A3" s="252"/>
      <c r="B3" s="248"/>
      <c r="C3" s="248"/>
      <c r="D3" s="248"/>
      <c r="E3" s="248"/>
      <c r="F3" s="248"/>
      <c r="G3" s="248"/>
      <c r="H3" s="248"/>
      <c r="I3" s="248"/>
      <c r="J3" s="248"/>
      <c r="K3" s="248"/>
      <c r="L3" s="248"/>
      <c r="M3" s="248"/>
      <c r="N3" s="248"/>
      <c r="O3" s="248"/>
      <c r="P3" s="248"/>
      <c r="Q3" s="248"/>
      <c r="R3" s="248"/>
      <c r="S3" s="248"/>
      <c r="T3" s="248"/>
      <c r="U3" s="248"/>
      <c r="V3" s="248"/>
      <c r="W3" s="248"/>
      <c r="X3" s="248"/>
      <c r="Y3" s="249"/>
      <c r="Z3" s="279" t="s">
        <v>500</v>
      </c>
    </row>
    <row r="4" spans="1:29" ht="15.75" customHeight="1" thickBot="1" x14ac:dyDescent="0.3">
      <c r="A4" s="126"/>
      <c r="B4" s="124"/>
      <c r="C4" s="124"/>
      <c r="D4" s="124"/>
      <c r="E4" s="124"/>
      <c r="F4" s="124"/>
      <c r="G4" s="124"/>
      <c r="H4" s="124"/>
      <c r="I4" s="124"/>
      <c r="J4" s="124"/>
      <c r="K4" s="124"/>
      <c r="L4" s="124"/>
      <c r="M4" s="124"/>
      <c r="N4" s="124"/>
      <c r="O4" s="124"/>
      <c r="P4" s="124"/>
      <c r="Q4" s="124"/>
      <c r="R4" s="124"/>
      <c r="S4" s="124"/>
      <c r="T4" s="124"/>
      <c r="U4" s="124"/>
      <c r="V4" s="124"/>
      <c r="W4" s="124"/>
      <c r="X4" s="124"/>
      <c r="Y4" s="124"/>
      <c r="Z4" s="130"/>
    </row>
    <row r="5" spans="1:29" ht="15.75" customHeight="1" thickBot="1" x14ac:dyDescent="0.3">
      <c r="A5" s="125" t="s">
        <v>414</v>
      </c>
      <c r="B5" s="128">
        <v>45427</v>
      </c>
      <c r="C5" s="124"/>
      <c r="D5" s="124"/>
      <c r="E5" s="124"/>
      <c r="F5" s="124"/>
      <c r="G5" s="124"/>
      <c r="H5" s="124"/>
      <c r="I5" s="124"/>
      <c r="J5" s="124"/>
      <c r="K5" s="124"/>
      <c r="L5" s="124"/>
      <c r="M5" s="124"/>
      <c r="N5" s="124"/>
      <c r="O5" s="124"/>
      <c r="P5" s="124"/>
      <c r="Q5" s="124"/>
      <c r="R5" s="124"/>
      <c r="S5" s="124"/>
      <c r="T5" s="124"/>
      <c r="U5" s="124"/>
      <c r="V5" s="124"/>
      <c r="W5" s="124"/>
      <c r="X5" s="124"/>
      <c r="Y5" s="124"/>
      <c r="Z5" s="130"/>
    </row>
    <row r="6" spans="1:29" ht="15.75" customHeight="1" x14ac:dyDescent="0.25">
      <c r="A6" s="126"/>
      <c r="B6" s="124"/>
      <c r="C6" s="124"/>
      <c r="D6" s="124"/>
      <c r="E6" s="124"/>
      <c r="F6" s="124"/>
      <c r="G6" s="124"/>
      <c r="H6" s="124"/>
      <c r="I6" s="124"/>
      <c r="J6" s="124"/>
      <c r="K6" s="124"/>
      <c r="L6" s="124"/>
      <c r="M6" s="124"/>
      <c r="N6" s="124"/>
      <c r="O6" s="124"/>
      <c r="P6" s="124"/>
      <c r="Q6" s="124"/>
      <c r="R6" s="124"/>
      <c r="S6" s="124"/>
      <c r="T6" s="124"/>
      <c r="U6" s="124"/>
      <c r="V6" s="124"/>
      <c r="W6" s="124"/>
      <c r="X6" s="124"/>
      <c r="Y6" s="124"/>
      <c r="Z6" s="130"/>
    </row>
    <row r="7" spans="1:29" ht="37.5" customHeight="1" x14ac:dyDescent="0.25">
      <c r="A7" s="282" t="s">
        <v>0</v>
      </c>
      <c r="B7" s="282"/>
      <c r="C7" s="282"/>
      <c r="D7" s="282"/>
      <c r="E7" s="282" t="s">
        <v>1</v>
      </c>
      <c r="F7" s="282"/>
      <c r="G7" s="282"/>
      <c r="H7" s="282"/>
      <c r="I7" s="282"/>
      <c r="J7" s="282"/>
      <c r="K7" s="281" t="s">
        <v>2</v>
      </c>
      <c r="L7" s="282" t="s">
        <v>3</v>
      </c>
      <c r="M7" s="282"/>
      <c r="N7" s="282"/>
      <c r="O7" s="281" t="s">
        <v>4</v>
      </c>
      <c r="P7" s="291"/>
      <c r="Q7" s="291"/>
      <c r="R7" s="282" t="s">
        <v>5</v>
      </c>
      <c r="S7" s="282"/>
      <c r="T7" s="282"/>
      <c r="U7" s="282"/>
      <c r="V7" s="282"/>
      <c r="W7" s="282"/>
      <c r="X7" s="281" t="s">
        <v>104</v>
      </c>
      <c r="Y7" s="281" t="s">
        <v>421</v>
      </c>
      <c r="Z7" s="281"/>
      <c r="AA7" s="281"/>
      <c r="AB7" s="281"/>
      <c r="AC7" s="281"/>
    </row>
    <row r="8" spans="1:29" ht="15" customHeight="1" x14ac:dyDescent="0.25">
      <c r="A8" s="281" t="s">
        <v>6</v>
      </c>
      <c r="B8" s="281" t="s">
        <v>7</v>
      </c>
      <c r="C8" s="281" t="s">
        <v>38</v>
      </c>
      <c r="D8" s="281" t="s">
        <v>8</v>
      </c>
      <c r="E8" s="287" t="s">
        <v>9</v>
      </c>
      <c r="F8" s="287"/>
      <c r="G8" s="287"/>
      <c r="H8" s="287"/>
      <c r="I8" s="308" t="s">
        <v>10</v>
      </c>
      <c r="J8" s="289" t="s">
        <v>11</v>
      </c>
      <c r="K8" s="281"/>
      <c r="L8" s="290" t="s">
        <v>37</v>
      </c>
      <c r="M8" s="290" t="s">
        <v>12</v>
      </c>
      <c r="N8" s="290" t="s">
        <v>13</v>
      </c>
      <c r="O8" s="291"/>
      <c r="P8" s="291"/>
      <c r="Q8" s="291"/>
      <c r="R8" s="287" t="s">
        <v>9</v>
      </c>
      <c r="S8" s="287"/>
      <c r="T8" s="287"/>
      <c r="U8" s="287"/>
      <c r="V8" s="308" t="s">
        <v>10</v>
      </c>
      <c r="W8" s="281" t="s">
        <v>14</v>
      </c>
      <c r="X8" s="281"/>
      <c r="Y8" s="281"/>
      <c r="Z8" s="281"/>
      <c r="AA8" s="281"/>
      <c r="AB8" s="281"/>
      <c r="AC8" s="281"/>
    </row>
    <row r="9" spans="1:29" ht="75.75" customHeight="1" x14ac:dyDescent="0.25">
      <c r="A9" s="281"/>
      <c r="B9" s="281"/>
      <c r="C9" s="281"/>
      <c r="D9" s="281"/>
      <c r="E9" s="294" t="s">
        <v>15</v>
      </c>
      <c r="F9" s="294" t="s">
        <v>16</v>
      </c>
      <c r="G9" s="294" t="s">
        <v>17</v>
      </c>
      <c r="H9" s="294" t="s">
        <v>18</v>
      </c>
      <c r="I9" s="294" t="s">
        <v>19</v>
      </c>
      <c r="J9" s="295"/>
      <c r="K9" s="281"/>
      <c r="L9" s="290"/>
      <c r="M9" s="290"/>
      <c r="N9" s="290"/>
      <c r="O9" s="296" t="s">
        <v>20</v>
      </c>
      <c r="P9" s="296" t="s">
        <v>21</v>
      </c>
      <c r="Q9" s="296" t="s">
        <v>22</v>
      </c>
      <c r="R9" s="294" t="s">
        <v>15</v>
      </c>
      <c r="S9" s="294" t="s">
        <v>16</v>
      </c>
      <c r="T9" s="294" t="s">
        <v>17</v>
      </c>
      <c r="U9" s="294" t="s">
        <v>18</v>
      </c>
      <c r="V9" s="294" t="s">
        <v>19</v>
      </c>
      <c r="W9" s="281"/>
      <c r="X9" s="281"/>
      <c r="Y9" s="311" t="s">
        <v>426</v>
      </c>
      <c r="Z9" s="311" t="s">
        <v>170</v>
      </c>
      <c r="AA9" s="311" t="s">
        <v>418</v>
      </c>
      <c r="AB9" s="311" t="s">
        <v>419</v>
      </c>
      <c r="AC9" s="311" t="s">
        <v>433</v>
      </c>
    </row>
    <row r="10" spans="1:29" s="177" customFormat="1" ht="72" customHeight="1" x14ac:dyDescent="0.2">
      <c r="A10" s="31" t="s">
        <v>23</v>
      </c>
      <c r="B10" s="31" t="s">
        <v>25</v>
      </c>
      <c r="C10" s="31" t="s">
        <v>24</v>
      </c>
      <c r="D10" s="31" t="s">
        <v>26</v>
      </c>
      <c r="E10" s="221" t="s">
        <v>416</v>
      </c>
      <c r="F10" s="221"/>
      <c r="G10" s="221"/>
      <c r="H10" s="221"/>
      <c r="I10" s="221"/>
      <c r="J10" s="32" t="s">
        <v>27</v>
      </c>
      <c r="K10" s="33" t="s">
        <v>417</v>
      </c>
      <c r="L10" s="231" t="s">
        <v>28</v>
      </c>
      <c r="M10" s="231"/>
      <c r="N10" s="232"/>
      <c r="O10" s="31" t="s">
        <v>29</v>
      </c>
      <c r="P10" s="31" t="s">
        <v>30</v>
      </c>
      <c r="Q10" s="31" t="s">
        <v>31</v>
      </c>
      <c r="R10" s="221" t="s">
        <v>416</v>
      </c>
      <c r="S10" s="221"/>
      <c r="T10" s="221"/>
      <c r="U10" s="221"/>
      <c r="V10" s="221"/>
      <c r="W10" s="34" t="s">
        <v>27</v>
      </c>
      <c r="X10" s="33" t="s">
        <v>417</v>
      </c>
      <c r="Y10" s="136"/>
      <c r="Z10" s="136"/>
      <c r="AA10" s="123" t="s">
        <v>418</v>
      </c>
      <c r="AB10" s="123" t="s">
        <v>419</v>
      </c>
      <c r="AC10" s="123" t="s">
        <v>420</v>
      </c>
    </row>
    <row r="11" spans="1:29" s="16" customFormat="1" ht="186" customHeight="1" x14ac:dyDescent="0.2">
      <c r="A11" s="1" t="s">
        <v>99</v>
      </c>
      <c r="B11" s="2" t="s">
        <v>167</v>
      </c>
      <c r="C11" s="2" t="s">
        <v>91</v>
      </c>
      <c r="D11" s="8" t="s">
        <v>144</v>
      </c>
      <c r="E11" s="2">
        <v>3</v>
      </c>
      <c r="F11" s="2">
        <v>2</v>
      </c>
      <c r="G11" s="2">
        <v>1</v>
      </c>
      <c r="H11" s="2">
        <v>2</v>
      </c>
      <c r="I11" s="2">
        <v>2</v>
      </c>
      <c r="J11" s="3">
        <f>AVERAGE(E11:H11)*I11</f>
        <v>4</v>
      </c>
      <c r="K11" s="4" t="str">
        <f t="shared" ref="K11:K17" si="0">IF(J11&gt;15,"Crítico",IF(J11&gt;8,"Alto",IF(J11&gt;4,"Medio","Bajo")))</f>
        <v>Bajo</v>
      </c>
      <c r="L11" s="6" t="s">
        <v>32</v>
      </c>
      <c r="M11" s="6" t="s">
        <v>32</v>
      </c>
      <c r="N11" s="6" t="s">
        <v>32</v>
      </c>
      <c r="O11" s="2" t="s">
        <v>145</v>
      </c>
      <c r="P11" s="2" t="s">
        <v>464</v>
      </c>
      <c r="Q11" s="7" t="s">
        <v>146</v>
      </c>
      <c r="R11" s="2">
        <v>2</v>
      </c>
      <c r="S11" s="2">
        <v>1</v>
      </c>
      <c r="T11" s="2">
        <v>1</v>
      </c>
      <c r="U11" s="2">
        <v>1</v>
      </c>
      <c r="V11" s="2">
        <v>2</v>
      </c>
      <c r="W11" s="8">
        <f>AVERAGE(R11:U11)*V11</f>
        <v>2.5</v>
      </c>
      <c r="X11" s="9" t="str">
        <f t="shared" ref="X11:X17" si="1">IF(W11&gt;15,"Crítico",IF(W11&gt;8,"Alto",IF(W11&gt;4,"Medio","Bajo")))</f>
        <v>Bajo</v>
      </c>
      <c r="Y11" s="8" t="s">
        <v>180</v>
      </c>
      <c r="Z11" s="25" t="s">
        <v>244</v>
      </c>
      <c r="AA11" s="2" t="s">
        <v>430</v>
      </c>
      <c r="AB11" s="116">
        <v>45427</v>
      </c>
      <c r="AC11" s="2" t="s">
        <v>432</v>
      </c>
    </row>
    <row r="12" spans="1:29" s="16" customFormat="1" ht="204.75" customHeight="1" x14ac:dyDescent="0.2">
      <c r="A12" s="1" t="s">
        <v>88</v>
      </c>
      <c r="B12" s="2" t="s">
        <v>95</v>
      </c>
      <c r="C12" s="2" t="s">
        <v>92</v>
      </c>
      <c r="D12" s="2" t="s">
        <v>168</v>
      </c>
      <c r="E12" s="2">
        <v>2</v>
      </c>
      <c r="F12" s="2">
        <v>1</v>
      </c>
      <c r="G12" s="2">
        <v>1</v>
      </c>
      <c r="H12" s="2">
        <v>1</v>
      </c>
      <c r="I12" s="2">
        <v>2</v>
      </c>
      <c r="J12" s="3">
        <f t="shared" ref="J12:J17" si="2">AVERAGE(E12:H12)*I12</f>
        <v>2.5</v>
      </c>
      <c r="K12" s="4" t="str">
        <f t="shared" si="0"/>
        <v>Bajo</v>
      </c>
      <c r="L12" s="6" t="s">
        <v>32</v>
      </c>
      <c r="M12" s="6" t="s">
        <v>32</v>
      </c>
      <c r="N12" s="6" t="s">
        <v>32</v>
      </c>
      <c r="O12" s="2" t="s">
        <v>100</v>
      </c>
      <c r="P12" s="2" t="s">
        <v>465</v>
      </c>
      <c r="Q12" s="7" t="s">
        <v>97</v>
      </c>
      <c r="R12" s="2">
        <v>1</v>
      </c>
      <c r="S12" s="2">
        <v>1</v>
      </c>
      <c r="T12" s="2">
        <v>1</v>
      </c>
      <c r="U12" s="2">
        <v>1</v>
      </c>
      <c r="V12" s="2">
        <v>2</v>
      </c>
      <c r="W12" s="8">
        <f t="shared" ref="W12:W17" si="3">AVERAGE(R12:U12)*V12</f>
        <v>2</v>
      </c>
      <c r="X12" s="9" t="str">
        <f t="shared" si="1"/>
        <v>Bajo</v>
      </c>
      <c r="Y12" s="8" t="s">
        <v>180</v>
      </c>
      <c r="Z12" s="22" t="s">
        <v>230</v>
      </c>
      <c r="AA12" s="2" t="s">
        <v>430</v>
      </c>
      <c r="AB12" s="116">
        <v>45427</v>
      </c>
      <c r="AC12" s="2" t="s">
        <v>432</v>
      </c>
    </row>
    <row r="13" spans="1:29" ht="285" customHeight="1" x14ac:dyDescent="0.25">
      <c r="A13" s="1" t="s">
        <v>89</v>
      </c>
      <c r="B13" s="2" t="s">
        <v>96</v>
      </c>
      <c r="C13" s="2" t="s">
        <v>93</v>
      </c>
      <c r="D13" s="2" t="s">
        <v>98</v>
      </c>
      <c r="E13" s="2">
        <v>2</v>
      </c>
      <c r="F13" s="2">
        <v>1</v>
      </c>
      <c r="G13" s="2">
        <v>1</v>
      </c>
      <c r="H13" s="2">
        <v>2</v>
      </c>
      <c r="I13" s="2">
        <v>2</v>
      </c>
      <c r="J13" s="3">
        <f t="shared" si="2"/>
        <v>3</v>
      </c>
      <c r="K13" s="4" t="str">
        <f t="shared" si="0"/>
        <v>Bajo</v>
      </c>
      <c r="L13" s="6" t="s">
        <v>32</v>
      </c>
      <c r="M13" s="6" t="s">
        <v>32</v>
      </c>
      <c r="N13" s="6" t="s">
        <v>32</v>
      </c>
      <c r="O13" s="2" t="s">
        <v>231</v>
      </c>
      <c r="P13" s="2" t="s">
        <v>464</v>
      </c>
      <c r="Q13" s="7" t="s">
        <v>97</v>
      </c>
      <c r="R13" s="2">
        <v>2</v>
      </c>
      <c r="S13" s="2">
        <v>1</v>
      </c>
      <c r="T13" s="2">
        <v>1</v>
      </c>
      <c r="U13" s="2">
        <v>2</v>
      </c>
      <c r="V13" s="2">
        <v>2</v>
      </c>
      <c r="W13" s="8">
        <f t="shared" si="3"/>
        <v>3</v>
      </c>
      <c r="X13" s="9" t="str">
        <f t="shared" si="1"/>
        <v>Bajo</v>
      </c>
      <c r="Y13" s="8" t="s">
        <v>180</v>
      </c>
      <c r="Z13" s="22" t="s">
        <v>232</v>
      </c>
      <c r="AA13" s="2" t="s">
        <v>430</v>
      </c>
      <c r="AB13" s="116">
        <v>45427</v>
      </c>
      <c r="AC13" s="2" t="s">
        <v>432</v>
      </c>
    </row>
    <row r="14" spans="1:29" ht="284.25" customHeight="1" x14ac:dyDescent="0.25">
      <c r="A14" s="53" t="s">
        <v>90</v>
      </c>
      <c r="B14" s="54" t="s">
        <v>148</v>
      </c>
      <c r="C14" s="54" t="s">
        <v>94</v>
      </c>
      <c r="D14" s="59" t="s">
        <v>233</v>
      </c>
      <c r="E14" s="54">
        <v>2</v>
      </c>
      <c r="F14" s="54">
        <v>2</v>
      </c>
      <c r="G14" s="54">
        <v>3</v>
      </c>
      <c r="H14" s="54">
        <v>2</v>
      </c>
      <c r="I14" s="54">
        <v>2</v>
      </c>
      <c r="J14" s="3">
        <f t="shared" si="2"/>
        <v>4.5</v>
      </c>
      <c r="K14" s="80" t="str">
        <f t="shared" si="0"/>
        <v>Medio</v>
      </c>
      <c r="L14" s="85" t="s">
        <v>32</v>
      </c>
      <c r="M14" s="85" t="s">
        <v>32</v>
      </c>
      <c r="N14" s="57" t="s">
        <v>32</v>
      </c>
      <c r="O14" s="54" t="s">
        <v>147</v>
      </c>
      <c r="P14" s="54" t="s">
        <v>466</v>
      </c>
      <c r="Q14" s="58" t="s">
        <v>467</v>
      </c>
      <c r="R14" s="59">
        <v>1</v>
      </c>
      <c r="S14" s="59">
        <v>1</v>
      </c>
      <c r="T14" s="59">
        <v>1</v>
      </c>
      <c r="U14" s="59">
        <v>1</v>
      </c>
      <c r="V14" s="59">
        <v>1</v>
      </c>
      <c r="W14" s="8">
        <f t="shared" si="3"/>
        <v>1</v>
      </c>
      <c r="X14" s="56" t="str">
        <f t="shared" si="1"/>
        <v>Bajo</v>
      </c>
      <c r="Y14" s="23" t="s">
        <v>468</v>
      </c>
      <c r="Z14" s="82" t="s">
        <v>234</v>
      </c>
      <c r="AA14" s="2" t="s">
        <v>471</v>
      </c>
      <c r="AB14" s="116">
        <v>45427</v>
      </c>
      <c r="AC14" s="2" t="s">
        <v>432</v>
      </c>
    </row>
    <row r="15" spans="1:29" ht="174" customHeight="1" x14ac:dyDescent="0.25">
      <c r="A15" s="1" t="s">
        <v>469</v>
      </c>
      <c r="B15" s="2" t="s">
        <v>329</v>
      </c>
      <c r="C15" s="2" t="s">
        <v>328</v>
      </c>
      <c r="D15" s="2" t="s">
        <v>327</v>
      </c>
      <c r="E15" s="2">
        <v>2</v>
      </c>
      <c r="F15" s="2">
        <v>4</v>
      </c>
      <c r="G15" s="2">
        <v>3</v>
      </c>
      <c r="H15" s="2">
        <v>3</v>
      </c>
      <c r="I15" s="2">
        <v>1</v>
      </c>
      <c r="J15" s="3">
        <f t="shared" si="2"/>
        <v>3</v>
      </c>
      <c r="K15" s="4" t="str">
        <f t="shared" si="0"/>
        <v>Bajo</v>
      </c>
      <c r="L15" s="6" t="s">
        <v>32</v>
      </c>
      <c r="M15" s="6"/>
      <c r="N15" s="6"/>
      <c r="O15" s="2" t="s">
        <v>326</v>
      </c>
      <c r="P15" s="2" t="s">
        <v>464</v>
      </c>
      <c r="Q15" s="7" t="s">
        <v>57</v>
      </c>
      <c r="R15" s="2">
        <v>2</v>
      </c>
      <c r="S15" s="2">
        <v>3</v>
      </c>
      <c r="T15" s="2">
        <v>2</v>
      </c>
      <c r="U15" s="2">
        <v>2</v>
      </c>
      <c r="V15" s="2">
        <v>1</v>
      </c>
      <c r="W15" s="8">
        <f t="shared" si="3"/>
        <v>2.25</v>
      </c>
      <c r="X15" s="9" t="str">
        <f t="shared" si="1"/>
        <v>Bajo</v>
      </c>
      <c r="Y15" s="163" t="s">
        <v>171</v>
      </c>
      <c r="Z15" s="22" t="s">
        <v>470</v>
      </c>
      <c r="AA15" s="2" t="s">
        <v>430</v>
      </c>
      <c r="AB15" s="116">
        <v>45427</v>
      </c>
      <c r="AC15" s="2" t="s">
        <v>432</v>
      </c>
    </row>
    <row r="16" spans="1:29" ht="216.75" x14ac:dyDescent="0.25">
      <c r="A16" s="1" t="s">
        <v>325</v>
      </c>
      <c r="B16" s="2" t="s">
        <v>324</v>
      </c>
      <c r="C16" s="2" t="s">
        <v>323</v>
      </c>
      <c r="D16" s="2" t="s">
        <v>322</v>
      </c>
      <c r="E16" s="2">
        <v>2</v>
      </c>
      <c r="F16" s="2">
        <v>3</v>
      </c>
      <c r="G16" s="2">
        <v>3</v>
      </c>
      <c r="H16" s="2">
        <v>3</v>
      </c>
      <c r="I16" s="2">
        <v>1</v>
      </c>
      <c r="J16" s="3">
        <f t="shared" si="2"/>
        <v>2.75</v>
      </c>
      <c r="K16" s="4" t="str">
        <f t="shared" si="0"/>
        <v>Bajo</v>
      </c>
      <c r="L16" s="6" t="s">
        <v>32</v>
      </c>
      <c r="M16" s="6"/>
      <c r="N16" s="6"/>
      <c r="O16" s="2" t="s">
        <v>321</v>
      </c>
      <c r="P16" s="2" t="s">
        <v>464</v>
      </c>
      <c r="Q16" s="7" t="s">
        <v>57</v>
      </c>
      <c r="R16" s="2">
        <v>1</v>
      </c>
      <c r="S16" s="2">
        <v>2</v>
      </c>
      <c r="T16" s="2">
        <v>2</v>
      </c>
      <c r="U16" s="2">
        <v>2</v>
      </c>
      <c r="V16" s="2">
        <v>1</v>
      </c>
      <c r="W16" s="8">
        <f t="shared" si="3"/>
        <v>1.75</v>
      </c>
      <c r="X16" s="9" t="str">
        <f t="shared" si="1"/>
        <v>Bajo</v>
      </c>
      <c r="Y16" s="163" t="s">
        <v>171</v>
      </c>
      <c r="Z16" s="22" t="s">
        <v>470</v>
      </c>
      <c r="AA16" s="2" t="s">
        <v>430</v>
      </c>
      <c r="AB16" s="116">
        <v>45427</v>
      </c>
      <c r="AC16" s="2" t="s">
        <v>432</v>
      </c>
    </row>
    <row r="17" spans="1:29" ht="216.75" x14ac:dyDescent="0.25">
      <c r="A17" s="1" t="s">
        <v>320</v>
      </c>
      <c r="B17" s="2" t="s">
        <v>319</v>
      </c>
      <c r="C17" s="2" t="s">
        <v>318</v>
      </c>
      <c r="D17" s="2" t="s">
        <v>317</v>
      </c>
      <c r="E17" s="2">
        <v>2</v>
      </c>
      <c r="F17" s="2">
        <v>3</v>
      </c>
      <c r="G17" s="2">
        <v>2</v>
      </c>
      <c r="H17" s="2">
        <v>2</v>
      </c>
      <c r="I17" s="2">
        <v>1</v>
      </c>
      <c r="J17" s="3">
        <f t="shared" si="2"/>
        <v>2.25</v>
      </c>
      <c r="K17" s="4" t="str">
        <f t="shared" si="0"/>
        <v>Bajo</v>
      </c>
      <c r="L17" s="6" t="s">
        <v>32</v>
      </c>
      <c r="M17" s="6"/>
      <c r="N17" s="6"/>
      <c r="O17" s="2" t="s">
        <v>316</v>
      </c>
      <c r="P17" s="2" t="s">
        <v>464</v>
      </c>
      <c r="Q17" s="7" t="s">
        <v>57</v>
      </c>
      <c r="R17" s="2">
        <v>2</v>
      </c>
      <c r="S17" s="2">
        <v>2</v>
      </c>
      <c r="T17" s="2">
        <v>2</v>
      </c>
      <c r="U17" s="2">
        <v>2</v>
      </c>
      <c r="V17" s="2">
        <v>1</v>
      </c>
      <c r="W17" s="8">
        <f t="shared" si="3"/>
        <v>2</v>
      </c>
      <c r="X17" s="9" t="str">
        <f t="shared" si="1"/>
        <v>Bajo</v>
      </c>
      <c r="Y17" s="163" t="s">
        <v>171</v>
      </c>
      <c r="Z17" s="22" t="s">
        <v>470</v>
      </c>
      <c r="AA17" s="2" t="s">
        <v>430</v>
      </c>
      <c r="AB17" s="116">
        <v>45427</v>
      </c>
      <c r="AC17" s="2" t="s">
        <v>432</v>
      </c>
    </row>
  </sheetData>
  <mergeCells count="24">
    <mergeCell ref="E10:I10"/>
    <mergeCell ref="L10:N10"/>
    <mergeCell ref="Y7:AC8"/>
    <mergeCell ref="A1:A3"/>
    <mergeCell ref="L7:N7"/>
    <mergeCell ref="W8:W9"/>
    <mergeCell ref="R7:W7"/>
    <mergeCell ref="O7:Q8"/>
    <mergeCell ref="B1:Y3"/>
    <mergeCell ref="K7:K9"/>
    <mergeCell ref="R10:V10"/>
    <mergeCell ref="L8:L9"/>
    <mergeCell ref="M8:M9"/>
    <mergeCell ref="N8:N9"/>
    <mergeCell ref="R8:U8"/>
    <mergeCell ref="X7:X9"/>
    <mergeCell ref="A7:D7"/>
    <mergeCell ref="E7:J7"/>
    <mergeCell ref="J8:J9"/>
    <mergeCell ref="A8:A9"/>
    <mergeCell ref="B8:B9"/>
    <mergeCell ref="C8:C9"/>
    <mergeCell ref="D8:D9"/>
    <mergeCell ref="E8:H8"/>
  </mergeCells>
  <conditionalFormatting sqref="J11:K17">
    <cfRule type="cellIs" dxfId="83" priority="16" operator="equal">
      <formula>"Crítico"</formula>
    </cfRule>
    <cfRule type="cellIs" dxfId="82" priority="17" operator="equal">
      <formula>"Alto"</formula>
    </cfRule>
    <cfRule type="cellIs" dxfId="81" priority="18" operator="equal">
      <formula>"Medio"</formula>
    </cfRule>
  </conditionalFormatting>
  <conditionalFormatting sqref="J10:M10">
    <cfRule type="cellIs" dxfId="80" priority="4" operator="equal">
      <formula>"Crítico"</formula>
    </cfRule>
    <cfRule type="cellIs" dxfId="79" priority="5" operator="equal">
      <formula>"Alto"</formula>
    </cfRule>
    <cfRule type="cellIs" dxfId="78" priority="6" operator="equal">
      <formula>"Medio"</formula>
    </cfRule>
  </conditionalFormatting>
  <conditionalFormatting sqref="N11:N17">
    <cfRule type="cellIs" dxfId="77" priority="7" operator="equal">
      <formula>"Crítico"</formula>
    </cfRule>
    <cfRule type="cellIs" dxfId="76" priority="8" operator="equal">
      <formula>"Alto"</formula>
    </cfRule>
    <cfRule type="cellIs" dxfId="75" priority="9" operator="equal">
      <formula>"Medio"</formula>
    </cfRule>
  </conditionalFormatting>
  <conditionalFormatting sqref="W10:X10">
    <cfRule type="cellIs" dxfId="74" priority="1" operator="equal">
      <formula>"Crítico"</formula>
    </cfRule>
    <cfRule type="cellIs" dxfId="73" priority="2" operator="equal">
      <formula>"Alto"</formula>
    </cfRule>
    <cfRule type="cellIs" dxfId="72" priority="3" operator="equal">
      <formula>"Medio"</formula>
    </cfRule>
  </conditionalFormatting>
  <conditionalFormatting sqref="X11:X17">
    <cfRule type="cellIs" dxfId="71" priority="46" stopIfTrue="1" operator="equal">
      <formula>"Crítico"</formula>
    </cfRule>
    <cfRule type="cellIs" dxfId="70" priority="47" stopIfTrue="1" operator="equal">
      <formula>"Alto"</formula>
    </cfRule>
    <cfRule type="cellIs" dxfId="69" priority="48" stopIfTrue="1" operator="equal">
      <formula>"Medio"</formula>
    </cfRule>
  </conditionalFormatting>
  <pageMargins left="0.11811023622047245" right="0.11811023622047245" top="0.27559055118110237" bottom="0.31496062992125984" header="0.23622047244094491" footer="0.27559055118110237"/>
  <pageSetup scale="2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20"/>
  <sheetViews>
    <sheetView showGridLines="0" view="pageBreakPreview" topLeftCell="B1" zoomScale="80" zoomScaleNormal="80" zoomScaleSheetLayoutView="80" workbookViewId="0">
      <selection activeCell="Y17" sqref="Y17"/>
    </sheetView>
  </sheetViews>
  <sheetFormatPr baseColWidth="10" defaultRowHeight="15" x14ac:dyDescent="0.25"/>
  <cols>
    <col min="1" max="1" width="25.42578125" customWidth="1"/>
    <col min="2" max="2" width="36.85546875" customWidth="1"/>
    <col min="3" max="3" width="43.5703125" customWidth="1"/>
    <col min="4" max="4" width="46.42578125" customWidth="1"/>
    <col min="5" max="9" width="7" customWidth="1"/>
    <col min="10" max="10" width="10.7109375" customWidth="1"/>
    <col min="11" max="11" width="24.5703125" customWidth="1"/>
    <col min="12" max="14" width="4.28515625" customWidth="1"/>
    <col min="15" max="15" width="45.42578125" customWidth="1"/>
    <col min="16" max="16" width="19.42578125" customWidth="1"/>
    <col min="17" max="17" width="19.7109375" style="94" customWidth="1"/>
    <col min="18" max="21" width="3.42578125" style="24" customWidth="1"/>
    <col min="22" max="22" width="9.5703125" style="24" bestFit="1" customWidth="1"/>
    <col min="23" max="23" width="16.42578125" customWidth="1"/>
    <col min="24" max="24" width="24.7109375" customWidth="1"/>
    <col min="25" max="25" width="34.5703125" customWidth="1"/>
    <col min="26" max="26" width="69" customWidth="1"/>
    <col min="27" max="27" width="23.7109375" customWidth="1"/>
    <col min="28" max="28" width="26.28515625" customWidth="1"/>
    <col min="29" max="29" width="32.85546875" customWidth="1"/>
  </cols>
  <sheetData>
    <row r="1" spans="1:29" ht="31.5" customHeight="1" x14ac:dyDescent="0.25">
      <c r="A1" s="131"/>
      <c r="B1" s="226" t="s">
        <v>252</v>
      </c>
      <c r="C1" s="226"/>
      <c r="D1" s="226"/>
      <c r="E1" s="226"/>
      <c r="F1" s="226"/>
      <c r="G1" s="226"/>
      <c r="H1" s="226"/>
      <c r="I1" s="226"/>
      <c r="J1" s="226"/>
      <c r="K1" s="226"/>
      <c r="L1" s="226"/>
      <c r="M1" s="226"/>
      <c r="N1" s="226"/>
      <c r="O1" s="226"/>
      <c r="P1" s="226"/>
      <c r="Q1" s="226"/>
      <c r="R1" s="226"/>
      <c r="S1" s="226"/>
      <c r="T1" s="226"/>
      <c r="U1" s="226"/>
      <c r="V1" s="226"/>
      <c r="W1" s="226"/>
      <c r="X1" s="226"/>
      <c r="Y1" s="226"/>
      <c r="Z1" s="278" t="s">
        <v>498</v>
      </c>
    </row>
    <row r="2" spans="1:29" ht="15.75" customHeight="1" x14ac:dyDescent="0.25">
      <c r="A2" s="132"/>
      <c r="B2" s="226"/>
      <c r="C2" s="226"/>
      <c r="D2" s="226"/>
      <c r="E2" s="226"/>
      <c r="F2" s="226"/>
      <c r="G2" s="226"/>
      <c r="H2" s="226"/>
      <c r="I2" s="226"/>
      <c r="J2" s="226"/>
      <c r="K2" s="226"/>
      <c r="L2" s="226"/>
      <c r="M2" s="226"/>
      <c r="N2" s="226"/>
      <c r="O2" s="226"/>
      <c r="P2" s="226"/>
      <c r="Q2" s="226"/>
      <c r="R2" s="226"/>
      <c r="S2" s="226"/>
      <c r="T2" s="226"/>
      <c r="U2" s="226"/>
      <c r="V2" s="226"/>
      <c r="W2" s="226"/>
      <c r="X2" s="226"/>
      <c r="Y2" s="226"/>
      <c r="Z2" s="278" t="s">
        <v>499</v>
      </c>
    </row>
    <row r="3" spans="1:29" ht="21" customHeight="1" x14ac:dyDescent="0.25">
      <c r="A3" s="133"/>
      <c r="B3" s="226"/>
      <c r="C3" s="226"/>
      <c r="D3" s="226"/>
      <c r="E3" s="226"/>
      <c r="F3" s="226"/>
      <c r="G3" s="226"/>
      <c r="H3" s="226"/>
      <c r="I3" s="226"/>
      <c r="J3" s="226"/>
      <c r="K3" s="226"/>
      <c r="L3" s="226"/>
      <c r="M3" s="226"/>
      <c r="N3" s="226"/>
      <c r="O3" s="226"/>
      <c r="P3" s="226"/>
      <c r="Q3" s="226"/>
      <c r="R3" s="226"/>
      <c r="S3" s="226"/>
      <c r="T3" s="226"/>
      <c r="U3" s="226"/>
      <c r="V3" s="226"/>
      <c r="W3" s="226"/>
      <c r="X3" s="226"/>
      <c r="Y3" s="226"/>
      <c r="Z3" s="279" t="s">
        <v>500</v>
      </c>
    </row>
    <row r="4" spans="1:29" ht="21" customHeight="1" thickBot="1" x14ac:dyDescent="0.3">
      <c r="A4" s="129"/>
      <c r="B4" s="124"/>
      <c r="C4" s="124"/>
      <c r="D4" s="124"/>
      <c r="E4" s="124"/>
      <c r="F4" s="124"/>
      <c r="G4" s="124"/>
      <c r="H4" s="124"/>
      <c r="I4" s="124"/>
      <c r="J4" s="124"/>
      <c r="K4" s="124"/>
      <c r="L4" s="124"/>
      <c r="M4" s="124"/>
      <c r="N4" s="124"/>
      <c r="O4" s="124"/>
      <c r="P4" s="124"/>
      <c r="Q4" s="124"/>
      <c r="R4" s="124"/>
      <c r="S4" s="124"/>
      <c r="T4" s="124"/>
      <c r="U4" s="124"/>
      <c r="V4" s="124"/>
      <c r="W4" s="124"/>
      <c r="X4" s="124"/>
      <c r="Y4" s="124"/>
      <c r="Z4" s="130"/>
    </row>
    <row r="5" spans="1:29" ht="21" customHeight="1" thickBot="1" x14ac:dyDescent="0.3">
      <c r="A5" s="125" t="s">
        <v>414</v>
      </c>
      <c r="B5" s="128">
        <v>45427</v>
      </c>
      <c r="C5" s="124"/>
      <c r="D5" s="124"/>
      <c r="E5" s="124"/>
      <c r="F5" s="124"/>
      <c r="G5" s="124"/>
      <c r="H5" s="124"/>
      <c r="I5" s="124"/>
      <c r="J5" s="124"/>
      <c r="K5" s="124"/>
      <c r="L5" s="124"/>
      <c r="M5" s="124"/>
      <c r="N5" s="124"/>
      <c r="O5" s="124"/>
      <c r="P5" s="124"/>
      <c r="Q5" s="124"/>
      <c r="R5" s="124"/>
      <c r="S5" s="124"/>
      <c r="T5" s="124"/>
      <c r="U5" s="124"/>
      <c r="V5" s="124"/>
      <c r="W5" s="124"/>
      <c r="X5" s="124"/>
      <c r="Y5" s="124"/>
      <c r="Z5" s="130"/>
    </row>
    <row r="6" spans="1:29" ht="21" customHeight="1" x14ac:dyDescent="0.25">
      <c r="A6" s="129"/>
      <c r="B6" s="124"/>
      <c r="C6" s="124"/>
      <c r="D6" s="124"/>
      <c r="E6" s="124"/>
      <c r="F6" s="124"/>
      <c r="G6" s="124"/>
      <c r="H6" s="124"/>
      <c r="I6" s="124"/>
      <c r="J6" s="124"/>
      <c r="K6" s="124"/>
      <c r="L6" s="124"/>
      <c r="M6" s="124"/>
      <c r="N6" s="124"/>
      <c r="O6" s="124"/>
      <c r="P6" s="124"/>
      <c r="Q6" s="124"/>
      <c r="R6" s="124"/>
      <c r="S6" s="124"/>
      <c r="T6" s="124"/>
      <c r="U6" s="124"/>
      <c r="V6" s="124"/>
      <c r="W6" s="124"/>
      <c r="X6" s="124"/>
      <c r="Y6" s="124"/>
      <c r="Z6" s="130"/>
    </row>
    <row r="7" spans="1:29" ht="37.5" customHeight="1" x14ac:dyDescent="0.25">
      <c r="A7" s="282"/>
      <c r="B7" s="282"/>
      <c r="C7" s="282"/>
      <c r="D7" s="282"/>
      <c r="E7" s="282" t="s">
        <v>1</v>
      </c>
      <c r="F7" s="282"/>
      <c r="G7" s="282"/>
      <c r="H7" s="282"/>
      <c r="I7" s="282"/>
      <c r="J7" s="282"/>
      <c r="K7" s="281" t="s">
        <v>2</v>
      </c>
      <c r="L7" s="282" t="s">
        <v>3</v>
      </c>
      <c r="M7" s="282"/>
      <c r="N7" s="282"/>
      <c r="O7" s="281" t="s">
        <v>4</v>
      </c>
      <c r="P7" s="291"/>
      <c r="Q7" s="291"/>
      <c r="R7" s="282" t="s">
        <v>5</v>
      </c>
      <c r="S7" s="282"/>
      <c r="T7" s="282"/>
      <c r="U7" s="282"/>
      <c r="V7" s="282"/>
      <c r="W7" s="282"/>
      <c r="X7" s="281" t="s">
        <v>104</v>
      </c>
      <c r="Y7" s="285" t="s">
        <v>421</v>
      </c>
      <c r="Z7" s="286"/>
      <c r="AA7" s="286"/>
      <c r="AB7" s="286"/>
      <c r="AC7" s="286"/>
    </row>
    <row r="8" spans="1:29" ht="15" customHeight="1" x14ac:dyDescent="0.25">
      <c r="A8" s="281" t="s">
        <v>6</v>
      </c>
      <c r="B8" s="281" t="s">
        <v>7</v>
      </c>
      <c r="C8" s="281" t="s">
        <v>38</v>
      </c>
      <c r="D8" s="281" t="s">
        <v>8</v>
      </c>
      <c r="E8" s="287" t="s">
        <v>9</v>
      </c>
      <c r="F8" s="287"/>
      <c r="G8" s="287"/>
      <c r="H8" s="287"/>
      <c r="I8" s="308" t="s">
        <v>10</v>
      </c>
      <c r="J8" s="289" t="s">
        <v>11</v>
      </c>
      <c r="K8" s="281"/>
      <c r="L8" s="290" t="s">
        <v>37</v>
      </c>
      <c r="M8" s="290" t="s">
        <v>12</v>
      </c>
      <c r="N8" s="290" t="s">
        <v>13</v>
      </c>
      <c r="O8" s="291"/>
      <c r="P8" s="291"/>
      <c r="Q8" s="291"/>
      <c r="R8" s="287" t="s">
        <v>9</v>
      </c>
      <c r="S8" s="287"/>
      <c r="T8" s="287"/>
      <c r="U8" s="287"/>
      <c r="V8" s="292" t="s">
        <v>10</v>
      </c>
      <c r="W8" s="281" t="s">
        <v>14</v>
      </c>
      <c r="X8" s="281"/>
      <c r="Y8" s="285"/>
      <c r="Z8" s="286"/>
      <c r="AA8" s="286"/>
      <c r="AB8" s="286"/>
      <c r="AC8" s="286"/>
    </row>
    <row r="9" spans="1:29" ht="81.75" customHeight="1" x14ac:dyDescent="0.25">
      <c r="A9" s="281"/>
      <c r="B9" s="281"/>
      <c r="C9" s="281"/>
      <c r="D9" s="281"/>
      <c r="E9" s="294" t="s">
        <v>15</v>
      </c>
      <c r="F9" s="294" t="s">
        <v>16</v>
      </c>
      <c r="G9" s="294" t="s">
        <v>17</v>
      </c>
      <c r="H9" s="294" t="s">
        <v>18</v>
      </c>
      <c r="I9" s="294" t="s">
        <v>19</v>
      </c>
      <c r="J9" s="295"/>
      <c r="K9" s="281"/>
      <c r="L9" s="290"/>
      <c r="M9" s="290"/>
      <c r="N9" s="290"/>
      <c r="O9" s="296" t="s">
        <v>20</v>
      </c>
      <c r="P9" s="296" t="s">
        <v>21</v>
      </c>
      <c r="Q9" s="296" t="s">
        <v>22</v>
      </c>
      <c r="R9" s="294" t="s">
        <v>15</v>
      </c>
      <c r="S9" s="294" t="s">
        <v>16</v>
      </c>
      <c r="T9" s="294" t="s">
        <v>17</v>
      </c>
      <c r="U9" s="294" t="s">
        <v>18</v>
      </c>
      <c r="V9" s="294" t="s">
        <v>19</v>
      </c>
      <c r="W9" s="281"/>
      <c r="X9" s="281"/>
      <c r="Y9" s="284"/>
      <c r="Z9" s="314"/>
      <c r="AA9" s="314"/>
      <c r="AB9" s="314"/>
      <c r="AC9" s="314"/>
    </row>
    <row r="10" spans="1:29" s="16" customFormat="1" ht="93.75" customHeight="1" x14ac:dyDescent="0.2">
      <c r="A10" s="38" t="s">
        <v>23</v>
      </c>
      <c r="B10" s="38" t="s">
        <v>25</v>
      </c>
      <c r="C10" s="38" t="s">
        <v>24</v>
      </c>
      <c r="D10" s="38" t="s">
        <v>26</v>
      </c>
      <c r="E10" s="221" t="s">
        <v>416</v>
      </c>
      <c r="F10" s="221"/>
      <c r="G10" s="221"/>
      <c r="H10" s="221"/>
      <c r="I10" s="221"/>
      <c r="J10" s="100" t="s">
        <v>27</v>
      </c>
      <c r="K10" s="33" t="s">
        <v>417</v>
      </c>
      <c r="L10" s="253" t="s">
        <v>28</v>
      </c>
      <c r="M10" s="253"/>
      <c r="N10" s="254"/>
      <c r="O10" s="38" t="s">
        <v>29</v>
      </c>
      <c r="P10" s="38" t="s">
        <v>30</v>
      </c>
      <c r="Q10" s="38" t="s">
        <v>31</v>
      </c>
      <c r="R10" s="221" t="s">
        <v>416</v>
      </c>
      <c r="S10" s="221"/>
      <c r="T10" s="221"/>
      <c r="U10" s="221"/>
      <c r="V10" s="221"/>
      <c r="W10" s="101" t="s">
        <v>27</v>
      </c>
      <c r="X10" s="33" t="s">
        <v>417</v>
      </c>
      <c r="Y10" s="123" t="s">
        <v>426</v>
      </c>
      <c r="Z10" s="123" t="s">
        <v>170</v>
      </c>
      <c r="AA10" s="123" t="s">
        <v>418</v>
      </c>
      <c r="AB10" s="123" t="s">
        <v>419</v>
      </c>
      <c r="AC10" s="123" t="s">
        <v>433</v>
      </c>
    </row>
    <row r="11" spans="1:29" s="16" customFormat="1" ht="124.5" customHeight="1" x14ac:dyDescent="0.2">
      <c r="A11" s="39" t="s">
        <v>105</v>
      </c>
      <c r="B11" s="40" t="s">
        <v>114</v>
      </c>
      <c r="C11" s="40" t="s">
        <v>115</v>
      </c>
      <c r="D11" s="102" t="s">
        <v>126</v>
      </c>
      <c r="E11" s="40">
        <v>3</v>
      </c>
      <c r="F11" s="40">
        <v>3</v>
      </c>
      <c r="G11" s="40">
        <v>1</v>
      </c>
      <c r="H11" s="40">
        <v>1</v>
      </c>
      <c r="I11" s="40">
        <v>2</v>
      </c>
      <c r="J11" s="61">
        <f>AVERAGE(E11:H11)*I11</f>
        <v>4</v>
      </c>
      <c r="K11" s="46" t="str">
        <f t="shared" ref="K11:K20" si="0">IF(J11&gt;15,"Crítico",IF(J11&gt;8,"Alto",IF(J11&gt;4,"Medio","Bajo")))</f>
        <v>Bajo</v>
      </c>
      <c r="L11" s="63" t="s">
        <v>32</v>
      </c>
      <c r="M11" s="63" t="s">
        <v>32</v>
      </c>
      <c r="N11" s="63"/>
      <c r="O11" s="40" t="s">
        <v>235</v>
      </c>
      <c r="P11" s="43" t="s">
        <v>473</v>
      </c>
      <c r="Q11" s="64" t="s">
        <v>107</v>
      </c>
      <c r="R11" s="43">
        <v>1</v>
      </c>
      <c r="S11" s="43">
        <v>1</v>
      </c>
      <c r="T11" s="43">
        <v>1</v>
      </c>
      <c r="U11" s="43">
        <v>1</v>
      </c>
      <c r="V11" s="43">
        <v>2</v>
      </c>
      <c r="W11" s="43">
        <f>AVERAGE(R11:U11)*V11</f>
        <v>2</v>
      </c>
      <c r="X11" s="62" t="str">
        <f>IF(W11&gt;15,"Crítico",IF(W11&gt;8,"Alto",IF(W11&gt;4,"Medio","Bajo")))</f>
        <v>Bajo</v>
      </c>
      <c r="Y11" s="43" t="s">
        <v>181</v>
      </c>
      <c r="Z11" s="103" t="s">
        <v>284</v>
      </c>
      <c r="AA11" s="2" t="s">
        <v>430</v>
      </c>
      <c r="AB11" s="116">
        <v>45427</v>
      </c>
      <c r="AC11" s="2" t="s">
        <v>432</v>
      </c>
    </row>
    <row r="12" spans="1:29" ht="168.75" customHeight="1" x14ac:dyDescent="0.25">
      <c r="A12" s="39" t="s">
        <v>127</v>
      </c>
      <c r="B12" s="40" t="s">
        <v>118</v>
      </c>
      <c r="C12" s="40" t="s">
        <v>119</v>
      </c>
      <c r="D12" s="40" t="s">
        <v>120</v>
      </c>
      <c r="E12" s="40">
        <v>1</v>
      </c>
      <c r="F12" s="40">
        <v>1</v>
      </c>
      <c r="G12" s="40">
        <v>1</v>
      </c>
      <c r="H12" s="40">
        <v>1</v>
      </c>
      <c r="I12" s="40">
        <v>2</v>
      </c>
      <c r="J12" s="61">
        <f t="shared" ref="J12:J20" si="1">AVERAGE(E12:H12)*I12</f>
        <v>2</v>
      </c>
      <c r="K12" s="46" t="str">
        <f t="shared" si="0"/>
        <v>Bajo</v>
      </c>
      <c r="L12" s="63" t="s">
        <v>32</v>
      </c>
      <c r="M12" s="63" t="s">
        <v>32</v>
      </c>
      <c r="N12" s="63" t="s">
        <v>32</v>
      </c>
      <c r="O12" s="40" t="s">
        <v>236</v>
      </c>
      <c r="P12" s="43" t="s">
        <v>473</v>
      </c>
      <c r="Q12" s="104" t="s">
        <v>121</v>
      </c>
      <c r="R12" s="43">
        <v>1</v>
      </c>
      <c r="S12" s="43">
        <v>1</v>
      </c>
      <c r="T12" s="43">
        <v>1</v>
      </c>
      <c r="U12" s="43">
        <v>1</v>
      </c>
      <c r="V12" s="43">
        <v>1</v>
      </c>
      <c r="W12" s="43">
        <f t="shared" ref="W12:W20" si="2">AVERAGE(R12:U12)*V12</f>
        <v>1</v>
      </c>
      <c r="X12" s="62" t="str">
        <f>IF(W12&gt;15,"Crítico",IF(W12&gt;8,"Alto",IF(W12&gt;4,"Medio","Bajo")))</f>
        <v>Bajo</v>
      </c>
      <c r="Y12" s="43" t="s">
        <v>478</v>
      </c>
      <c r="Z12" s="88" t="s">
        <v>237</v>
      </c>
      <c r="AA12" s="2" t="s">
        <v>430</v>
      </c>
      <c r="AB12" s="116">
        <v>45427</v>
      </c>
      <c r="AC12" s="2" t="s">
        <v>432</v>
      </c>
    </row>
    <row r="13" spans="1:29" ht="220.5" customHeight="1" x14ac:dyDescent="0.25">
      <c r="A13" s="39" t="s">
        <v>106</v>
      </c>
      <c r="B13" s="40" t="s">
        <v>116</v>
      </c>
      <c r="C13" s="40" t="s">
        <v>117</v>
      </c>
      <c r="D13" s="43" t="s">
        <v>238</v>
      </c>
      <c r="E13" s="40">
        <v>2</v>
      </c>
      <c r="F13" s="40">
        <v>1</v>
      </c>
      <c r="G13" s="40">
        <v>1</v>
      </c>
      <c r="H13" s="40">
        <v>1</v>
      </c>
      <c r="I13" s="40">
        <v>2</v>
      </c>
      <c r="J13" s="61">
        <f t="shared" si="1"/>
        <v>2.5</v>
      </c>
      <c r="K13" s="46" t="str">
        <f t="shared" si="0"/>
        <v>Bajo</v>
      </c>
      <c r="L13" s="63" t="s">
        <v>32</v>
      </c>
      <c r="M13" s="63" t="s">
        <v>32</v>
      </c>
      <c r="N13" s="63" t="s">
        <v>32</v>
      </c>
      <c r="O13" s="40" t="s">
        <v>239</v>
      </c>
      <c r="P13" s="43" t="s">
        <v>475</v>
      </c>
      <c r="Q13" s="64" t="s">
        <v>57</v>
      </c>
      <c r="R13" s="40">
        <v>1</v>
      </c>
      <c r="S13" s="40">
        <v>1</v>
      </c>
      <c r="T13" s="40">
        <v>1</v>
      </c>
      <c r="U13" s="40">
        <v>1</v>
      </c>
      <c r="V13" s="40">
        <v>2</v>
      </c>
      <c r="W13" s="43">
        <f t="shared" si="2"/>
        <v>2</v>
      </c>
      <c r="X13" s="62" t="str">
        <f>IF(W13&gt;15,"Crítico",IF(W13&gt;8,"Alto",IF(W13&gt;4,"Medio","Bajo")))</f>
        <v>Bajo</v>
      </c>
      <c r="Y13" s="43" t="s">
        <v>479</v>
      </c>
      <c r="Z13" s="88" t="s">
        <v>204</v>
      </c>
      <c r="AA13" s="2" t="s">
        <v>430</v>
      </c>
      <c r="AB13" s="116">
        <v>45427</v>
      </c>
      <c r="AC13" s="2" t="s">
        <v>432</v>
      </c>
    </row>
    <row r="14" spans="1:29" s="24" customFormat="1" ht="235.5" customHeight="1" x14ac:dyDescent="0.25">
      <c r="A14" s="39" t="s">
        <v>342</v>
      </c>
      <c r="B14" s="75" t="s">
        <v>343</v>
      </c>
      <c r="C14" s="75" t="s">
        <v>344</v>
      </c>
      <c r="D14" s="93" t="s">
        <v>306</v>
      </c>
      <c r="E14" s="40">
        <v>3</v>
      </c>
      <c r="F14" s="40">
        <v>3</v>
      </c>
      <c r="G14" s="40">
        <v>3</v>
      </c>
      <c r="H14" s="40">
        <v>3</v>
      </c>
      <c r="I14" s="40">
        <v>3</v>
      </c>
      <c r="J14" s="61">
        <f t="shared" si="1"/>
        <v>9</v>
      </c>
      <c r="K14" s="46" t="str">
        <f t="shared" si="0"/>
        <v>Alto</v>
      </c>
      <c r="L14" s="26" t="s">
        <v>304</v>
      </c>
      <c r="M14" s="26" t="s">
        <v>304</v>
      </c>
      <c r="N14" s="26" t="s">
        <v>304</v>
      </c>
      <c r="O14" s="40" t="s">
        <v>345</v>
      </c>
      <c r="P14" s="43" t="s">
        <v>474</v>
      </c>
      <c r="Q14" s="65" t="s">
        <v>57</v>
      </c>
      <c r="R14" s="26">
        <v>3</v>
      </c>
      <c r="S14" s="26">
        <v>3</v>
      </c>
      <c r="T14" s="26">
        <v>3</v>
      </c>
      <c r="U14" s="26">
        <v>1</v>
      </c>
      <c r="V14" s="26">
        <v>2</v>
      </c>
      <c r="W14" s="43">
        <f t="shared" si="2"/>
        <v>5</v>
      </c>
      <c r="X14" s="62" t="str">
        <f>IF(W14&gt;15,"Crítico",IF(W14&gt;8,"Alto",IF(W14&gt;4,"Medio","Bajo")))</f>
        <v>Medio</v>
      </c>
      <c r="Y14" s="93" t="s">
        <v>480</v>
      </c>
      <c r="Z14" s="75" t="s">
        <v>346</v>
      </c>
      <c r="AA14" s="2" t="s">
        <v>430</v>
      </c>
      <c r="AB14" s="116">
        <v>45427</v>
      </c>
      <c r="AC14" s="2" t="s">
        <v>432</v>
      </c>
    </row>
    <row r="15" spans="1:29" ht="180.75" customHeight="1" x14ac:dyDescent="0.25">
      <c r="A15" s="28" t="s">
        <v>330</v>
      </c>
      <c r="B15" s="70" t="s">
        <v>347</v>
      </c>
      <c r="C15" s="75" t="s">
        <v>337</v>
      </c>
      <c r="D15" s="70" t="s">
        <v>348</v>
      </c>
      <c r="E15" s="40">
        <v>5</v>
      </c>
      <c r="F15" s="40">
        <v>5</v>
      </c>
      <c r="G15" s="40">
        <v>5</v>
      </c>
      <c r="H15" s="40">
        <v>5</v>
      </c>
      <c r="I15" s="40">
        <v>4</v>
      </c>
      <c r="J15" s="61">
        <f t="shared" si="1"/>
        <v>20</v>
      </c>
      <c r="K15" s="46" t="str">
        <f t="shared" si="0"/>
        <v>Crítico</v>
      </c>
      <c r="L15" s="26" t="s">
        <v>304</v>
      </c>
      <c r="M15" s="26" t="s">
        <v>304</v>
      </c>
      <c r="N15" s="26" t="s">
        <v>304</v>
      </c>
      <c r="O15" s="40" t="s">
        <v>336</v>
      </c>
      <c r="P15" s="43" t="s">
        <v>476</v>
      </c>
      <c r="Q15" s="65" t="s">
        <v>57</v>
      </c>
      <c r="R15" s="26">
        <v>2</v>
      </c>
      <c r="S15" s="26">
        <v>2</v>
      </c>
      <c r="T15" s="26">
        <v>2</v>
      </c>
      <c r="U15" s="26">
        <v>2</v>
      </c>
      <c r="V15" s="26">
        <v>2</v>
      </c>
      <c r="W15" s="43">
        <f t="shared" si="2"/>
        <v>4</v>
      </c>
      <c r="X15" s="62" t="str">
        <f t="shared" ref="X15:X20" si="3">IF(W15&gt;15,"Crítico",IF(W15&gt;8,"Alto",IF(W15&gt;4,"Medio","Bajo")))</f>
        <v>Bajo</v>
      </c>
      <c r="Y15" s="93" t="s">
        <v>307</v>
      </c>
      <c r="Z15" s="75" t="s">
        <v>346</v>
      </c>
      <c r="AA15" s="2" t="s">
        <v>430</v>
      </c>
      <c r="AB15" s="116">
        <v>45427</v>
      </c>
      <c r="AC15" s="2" t="s">
        <v>432</v>
      </c>
    </row>
    <row r="16" spans="1:29" s="24" customFormat="1" ht="186.75" customHeight="1" x14ac:dyDescent="0.25">
      <c r="A16" s="28" t="s">
        <v>331</v>
      </c>
      <c r="B16" s="75" t="s">
        <v>349</v>
      </c>
      <c r="C16" s="75" t="s">
        <v>335</v>
      </c>
      <c r="D16" s="75" t="s">
        <v>350</v>
      </c>
      <c r="E16" s="40">
        <v>5</v>
      </c>
      <c r="F16" s="40">
        <v>5</v>
      </c>
      <c r="G16" s="40">
        <v>5</v>
      </c>
      <c r="H16" s="40">
        <v>5</v>
      </c>
      <c r="I16" s="40">
        <v>2</v>
      </c>
      <c r="J16" s="61">
        <f t="shared" si="1"/>
        <v>10</v>
      </c>
      <c r="K16" s="46" t="str">
        <f t="shared" si="0"/>
        <v>Alto</v>
      </c>
      <c r="L16" s="26" t="s">
        <v>304</v>
      </c>
      <c r="M16" s="26" t="s">
        <v>304</v>
      </c>
      <c r="N16" s="26" t="s">
        <v>304</v>
      </c>
      <c r="O16" s="23" t="s">
        <v>351</v>
      </c>
      <c r="P16" s="43" t="s">
        <v>476</v>
      </c>
      <c r="Q16" s="65" t="s">
        <v>57</v>
      </c>
      <c r="R16" s="26">
        <v>4</v>
      </c>
      <c r="S16" s="26">
        <v>2</v>
      </c>
      <c r="T16" s="26">
        <v>5</v>
      </c>
      <c r="U16" s="26">
        <v>2</v>
      </c>
      <c r="V16" s="26">
        <v>1</v>
      </c>
      <c r="W16" s="43">
        <f t="shared" si="2"/>
        <v>3.25</v>
      </c>
      <c r="X16" s="62" t="str">
        <f t="shared" si="3"/>
        <v>Bajo</v>
      </c>
      <c r="Y16" s="93" t="s">
        <v>481</v>
      </c>
      <c r="Z16" s="75" t="s">
        <v>339</v>
      </c>
      <c r="AA16" s="2" t="s">
        <v>430</v>
      </c>
      <c r="AB16" s="116">
        <v>45427</v>
      </c>
      <c r="AC16" s="2" t="s">
        <v>432</v>
      </c>
    </row>
    <row r="17" spans="1:29" ht="184.5" customHeight="1" x14ac:dyDescent="0.25">
      <c r="A17" s="39" t="s">
        <v>332</v>
      </c>
      <c r="B17" s="70" t="s">
        <v>338</v>
      </c>
      <c r="C17" s="75" t="s">
        <v>340</v>
      </c>
      <c r="D17" s="70" t="s">
        <v>352</v>
      </c>
      <c r="E17" s="40">
        <v>4</v>
      </c>
      <c r="F17" s="40">
        <v>4</v>
      </c>
      <c r="G17" s="40">
        <v>4</v>
      </c>
      <c r="H17" s="40">
        <v>4</v>
      </c>
      <c r="I17" s="40">
        <v>4</v>
      </c>
      <c r="J17" s="61">
        <f t="shared" si="1"/>
        <v>16</v>
      </c>
      <c r="K17" s="46" t="str">
        <f t="shared" si="0"/>
        <v>Crítico</v>
      </c>
      <c r="L17" s="26" t="s">
        <v>304</v>
      </c>
      <c r="M17" s="26" t="s">
        <v>304</v>
      </c>
      <c r="N17" s="26" t="s">
        <v>304</v>
      </c>
      <c r="O17" s="40" t="s">
        <v>353</v>
      </c>
      <c r="P17" s="43" t="s">
        <v>476</v>
      </c>
      <c r="Q17" s="65" t="s">
        <v>57</v>
      </c>
      <c r="R17" s="65">
        <v>2</v>
      </c>
      <c r="S17" s="65">
        <v>2</v>
      </c>
      <c r="T17" s="65">
        <v>2</v>
      </c>
      <c r="U17" s="65">
        <v>2</v>
      </c>
      <c r="V17" s="65">
        <v>2</v>
      </c>
      <c r="W17" s="43">
        <f t="shared" si="2"/>
        <v>4</v>
      </c>
      <c r="X17" s="62" t="str">
        <f t="shared" si="3"/>
        <v>Bajo</v>
      </c>
      <c r="Y17" s="93" t="s">
        <v>482</v>
      </c>
      <c r="Z17" s="88" t="s">
        <v>341</v>
      </c>
      <c r="AA17" s="2" t="s">
        <v>430</v>
      </c>
      <c r="AB17" s="116">
        <v>45427</v>
      </c>
      <c r="AC17" s="2" t="s">
        <v>432</v>
      </c>
    </row>
    <row r="18" spans="1:29" ht="230.25" customHeight="1" x14ac:dyDescent="0.25">
      <c r="A18" s="39" t="s">
        <v>333</v>
      </c>
      <c r="B18" s="75" t="s">
        <v>355</v>
      </c>
      <c r="C18" s="75" t="s">
        <v>354</v>
      </c>
      <c r="D18" s="70" t="s">
        <v>348</v>
      </c>
      <c r="E18" s="40">
        <v>4</v>
      </c>
      <c r="F18" s="40">
        <v>2</v>
      </c>
      <c r="G18" s="40">
        <v>4</v>
      </c>
      <c r="H18" s="40">
        <v>2</v>
      </c>
      <c r="I18" s="40">
        <v>4</v>
      </c>
      <c r="J18" s="61">
        <f t="shared" si="1"/>
        <v>12</v>
      </c>
      <c r="K18" s="46" t="str">
        <f t="shared" si="0"/>
        <v>Alto</v>
      </c>
      <c r="L18" s="26" t="s">
        <v>304</v>
      </c>
      <c r="M18" s="26" t="s">
        <v>304</v>
      </c>
      <c r="N18" s="26" t="s">
        <v>304</v>
      </c>
      <c r="O18" s="105" t="s">
        <v>351</v>
      </c>
      <c r="P18" s="43" t="s">
        <v>476</v>
      </c>
      <c r="Q18" s="65" t="s">
        <v>57</v>
      </c>
      <c r="R18" s="26">
        <v>2</v>
      </c>
      <c r="S18" s="26">
        <v>2</v>
      </c>
      <c r="T18" s="26">
        <v>2</v>
      </c>
      <c r="U18" s="26">
        <v>2</v>
      </c>
      <c r="V18" s="26">
        <v>2</v>
      </c>
      <c r="W18" s="43">
        <f t="shared" si="2"/>
        <v>4</v>
      </c>
      <c r="X18" s="62" t="str">
        <f t="shared" si="3"/>
        <v>Bajo</v>
      </c>
      <c r="Y18" s="93" t="s">
        <v>483</v>
      </c>
      <c r="Z18" s="88" t="s">
        <v>368</v>
      </c>
      <c r="AA18" s="2" t="s">
        <v>430</v>
      </c>
      <c r="AB18" s="116">
        <v>45427</v>
      </c>
      <c r="AC18" s="2" t="s">
        <v>432</v>
      </c>
    </row>
    <row r="19" spans="1:29" ht="243.75" customHeight="1" x14ac:dyDescent="0.25">
      <c r="A19" s="39" t="s">
        <v>334</v>
      </c>
      <c r="B19" s="93" t="s">
        <v>356</v>
      </c>
      <c r="C19" s="93" t="s">
        <v>357</v>
      </c>
      <c r="D19" s="75" t="s">
        <v>358</v>
      </c>
      <c r="E19" s="40">
        <v>1</v>
      </c>
      <c r="F19" s="40">
        <v>4</v>
      </c>
      <c r="G19" s="40">
        <v>2</v>
      </c>
      <c r="H19" s="40">
        <v>1</v>
      </c>
      <c r="I19" s="40">
        <v>2</v>
      </c>
      <c r="J19" s="61">
        <f t="shared" si="1"/>
        <v>4</v>
      </c>
      <c r="K19" s="46" t="str">
        <f t="shared" si="0"/>
        <v>Bajo</v>
      </c>
      <c r="L19" s="65" t="s">
        <v>304</v>
      </c>
      <c r="M19" s="65" t="s">
        <v>304</v>
      </c>
      <c r="N19" s="65" t="s">
        <v>304</v>
      </c>
      <c r="O19" s="40" t="s">
        <v>369</v>
      </c>
      <c r="P19" s="43" t="s">
        <v>477</v>
      </c>
      <c r="Q19" s="65" t="s">
        <v>57</v>
      </c>
      <c r="R19" s="26">
        <v>2</v>
      </c>
      <c r="S19" s="26">
        <v>1</v>
      </c>
      <c r="T19" s="26">
        <v>2</v>
      </c>
      <c r="U19" s="26">
        <v>2</v>
      </c>
      <c r="V19" s="26">
        <v>2</v>
      </c>
      <c r="W19" s="43">
        <f t="shared" si="2"/>
        <v>3.5</v>
      </c>
      <c r="X19" s="62" t="str">
        <f t="shared" si="3"/>
        <v>Bajo</v>
      </c>
      <c r="Y19" s="93" t="s">
        <v>484</v>
      </c>
      <c r="Z19" s="88" t="s">
        <v>370</v>
      </c>
      <c r="AA19" s="2" t="s">
        <v>430</v>
      </c>
      <c r="AB19" s="116">
        <v>45427</v>
      </c>
      <c r="AC19" s="2" t="s">
        <v>432</v>
      </c>
    </row>
    <row r="20" spans="1:29" s="24" customFormat="1" ht="210" customHeight="1" x14ac:dyDescent="0.25">
      <c r="A20" s="39" t="s">
        <v>361</v>
      </c>
      <c r="B20" s="75" t="s">
        <v>363</v>
      </c>
      <c r="C20" s="75" t="s">
        <v>364</v>
      </c>
      <c r="D20" s="75" t="s">
        <v>365</v>
      </c>
      <c r="E20" s="26">
        <v>2</v>
      </c>
      <c r="F20" s="26">
        <v>2</v>
      </c>
      <c r="G20" s="26">
        <v>2</v>
      </c>
      <c r="H20" s="26">
        <v>2</v>
      </c>
      <c r="I20" s="26">
        <v>2</v>
      </c>
      <c r="J20" s="61">
        <f t="shared" si="1"/>
        <v>4</v>
      </c>
      <c r="K20" s="46" t="str">
        <f t="shared" si="0"/>
        <v>Bajo</v>
      </c>
      <c r="L20" s="26" t="s">
        <v>304</v>
      </c>
      <c r="M20" s="26" t="s">
        <v>304</v>
      </c>
      <c r="N20" s="26" t="s">
        <v>304</v>
      </c>
      <c r="O20" s="75" t="s">
        <v>366</v>
      </c>
      <c r="P20" s="93" t="s">
        <v>367</v>
      </c>
      <c r="Q20" s="65" t="s">
        <v>57</v>
      </c>
      <c r="R20" s="26">
        <v>2</v>
      </c>
      <c r="S20" s="26">
        <v>2</v>
      </c>
      <c r="T20" s="26">
        <v>3</v>
      </c>
      <c r="U20" s="26">
        <v>2</v>
      </c>
      <c r="V20" s="26">
        <v>2</v>
      </c>
      <c r="W20" s="43">
        <f t="shared" si="2"/>
        <v>4.5</v>
      </c>
      <c r="X20" s="62" t="str">
        <f t="shared" si="3"/>
        <v>Medio</v>
      </c>
      <c r="Y20" s="75" t="s">
        <v>371</v>
      </c>
      <c r="Z20" s="75" t="s">
        <v>372</v>
      </c>
      <c r="AA20" s="2" t="s">
        <v>430</v>
      </c>
      <c r="AB20" s="116">
        <v>45427</v>
      </c>
      <c r="AC20" s="2" t="s">
        <v>432</v>
      </c>
    </row>
  </sheetData>
  <mergeCells count="23">
    <mergeCell ref="Y7:AC9"/>
    <mergeCell ref="B1:Y3"/>
    <mergeCell ref="L7:N7"/>
    <mergeCell ref="X7:X9"/>
    <mergeCell ref="A8:A9"/>
    <mergeCell ref="B8:B9"/>
    <mergeCell ref="C8:C9"/>
    <mergeCell ref="D8:D9"/>
    <mergeCell ref="E8:H8"/>
    <mergeCell ref="A7:D7"/>
    <mergeCell ref="E7:J7"/>
    <mergeCell ref="K7:K9"/>
    <mergeCell ref="O7:Q8"/>
    <mergeCell ref="R7:W7"/>
    <mergeCell ref="M8:M9"/>
    <mergeCell ref="N8:N9"/>
    <mergeCell ref="W8:W9"/>
    <mergeCell ref="J8:J9"/>
    <mergeCell ref="R8:U8"/>
    <mergeCell ref="E10:I10"/>
    <mergeCell ref="L10:N10"/>
    <mergeCell ref="R10:V10"/>
    <mergeCell ref="L8:L9"/>
  </mergeCells>
  <conditionalFormatting sqref="J10:J20">
    <cfRule type="cellIs" dxfId="68" priority="25" operator="equal">
      <formula>"Crítico"</formula>
    </cfRule>
    <cfRule type="cellIs" dxfId="67" priority="26" operator="equal">
      <formula>"Alto"</formula>
    </cfRule>
    <cfRule type="cellIs" dxfId="66" priority="27" operator="equal">
      <formula>"Medio"</formula>
    </cfRule>
  </conditionalFormatting>
  <conditionalFormatting sqref="K13:K20">
    <cfRule type="cellIs" dxfId="65" priority="7" operator="equal">
      <formula>"Crítico"</formula>
    </cfRule>
    <cfRule type="cellIs" dxfId="64" priority="8" operator="equal">
      <formula>"Alto"</formula>
    </cfRule>
    <cfRule type="cellIs" dxfId="63" priority="9" operator="equal">
      <formula>"Medio"</formula>
    </cfRule>
  </conditionalFormatting>
  <conditionalFormatting sqref="K10:M12">
    <cfRule type="cellIs" dxfId="62" priority="4" operator="equal">
      <formula>"Crítico"</formula>
    </cfRule>
    <cfRule type="cellIs" dxfId="61" priority="5" operator="equal">
      <formula>"Alto"</formula>
    </cfRule>
    <cfRule type="cellIs" dxfId="60" priority="6" operator="equal">
      <formula>"Medio"</formula>
    </cfRule>
  </conditionalFormatting>
  <conditionalFormatting sqref="N11:N13">
    <cfRule type="cellIs" dxfId="59" priority="196" operator="equal">
      <formula>"Crítico"</formula>
    </cfRule>
    <cfRule type="cellIs" dxfId="58" priority="197" operator="equal">
      <formula>"Alto"</formula>
    </cfRule>
    <cfRule type="cellIs" dxfId="57" priority="198" operator="equal">
      <formula>"Medio"</formula>
    </cfRule>
  </conditionalFormatting>
  <conditionalFormatting sqref="W10:X10">
    <cfRule type="cellIs" dxfId="56" priority="1" operator="equal">
      <formula>"Crítico"</formula>
    </cfRule>
    <cfRule type="cellIs" dxfId="55" priority="2" operator="equal">
      <formula>"Alto"</formula>
    </cfRule>
    <cfRule type="cellIs" dxfId="54" priority="3" operator="equal">
      <formula>"Medio"</formula>
    </cfRule>
  </conditionalFormatting>
  <conditionalFormatting sqref="X11:X20">
    <cfRule type="cellIs" dxfId="53" priority="10" stopIfTrue="1" operator="equal">
      <formula>"Crítico"</formula>
    </cfRule>
    <cfRule type="cellIs" dxfId="52" priority="11" stopIfTrue="1" operator="equal">
      <formula>"Alto"</formula>
    </cfRule>
    <cfRule type="cellIs" dxfId="51" priority="12" stopIfTrue="1" operator="equal">
      <formula>"Medio"</formula>
    </cfRule>
  </conditionalFormatting>
  <pageMargins left="0.11811023622047245" right="7.874015748031496E-2" top="0.3" bottom="0.26" header="0.23" footer="0.19"/>
  <pageSetup scale="5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00B050"/>
  </sheetPr>
  <dimension ref="B1:K64"/>
  <sheetViews>
    <sheetView showGridLines="0" topLeftCell="A2" zoomScale="70" zoomScaleNormal="70" workbookViewId="0">
      <selection activeCell="C8" sqref="C8"/>
    </sheetView>
  </sheetViews>
  <sheetFormatPr baseColWidth="10" defaultRowHeight="15" x14ac:dyDescent="0.25"/>
  <cols>
    <col min="1" max="1" width="2.28515625" customWidth="1"/>
    <col min="2" max="2" width="21.5703125" customWidth="1"/>
    <col min="3" max="3" width="32.140625" customWidth="1"/>
    <col min="4" max="4" width="21.140625" customWidth="1"/>
    <col min="5" max="5" width="28.5703125" customWidth="1"/>
    <col min="6" max="6" width="21.42578125" style="24" customWidth="1"/>
    <col min="7" max="7" width="20.85546875" style="24" customWidth="1"/>
    <col min="8" max="8" width="27.28515625" customWidth="1"/>
  </cols>
  <sheetData>
    <row r="1" spans="2:11" ht="21.75" customHeight="1" x14ac:dyDescent="0.25">
      <c r="B1" s="262" t="s">
        <v>261</v>
      </c>
      <c r="C1" s="263"/>
      <c r="D1" s="263"/>
      <c r="E1" s="263"/>
      <c r="F1" s="48"/>
    </row>
    <row r="2" spans="2:11" ht="51" customHeight="1" x14ac:dyDescent="0.25">
      <c r="B2" s="66" t="s">
        <v>197</v>
      </c>
      <c r="C2" s="66" t="s">
        <v>6</v>
      </c>
      <c r="D2" s="67" t="s">
        <v>271</v>
      </c>
      <c r="E2" s="67" t="s">
        <v>272</v>
      </c>
      <c r="F2" s="68" t="s">
        <v>273</v>
      </c>
      <c r="G2" s="68" t="s">
        <v>274</v>
      </c>
    </row>
    <row r="3" spans="2:11" ht="25.5" x14ac:dyDescent="0.25">
      <c r="B3" s="264" t="s">
        <v>256</v>
      </c>
      <c r="C3" s="40" t="s">
        <v>205</v>
      </c>
      <c r="D3" s="44" t="s">
        <v>434</v>
      </c>
      <c r="E3" s="45" t="s">
        <v>435</v>
      </c>
      <c r="F3" s="267">
        <v>9</v>
      </c>
      <c r="G3" s="261">
        <v>9</v>
      </c>
      <c r="K3" s="147"/>
    </row>
    <row r="4" spans="2:11" ht="15.75" x14ac:dyDescent="0.25">
      <c r="B4" s="265"/>
      <c r="C4" s="40" t="s">
        <v>39</v>
      </c>
      <c r="D4" s="46" t="s">
        <v>111</v>
      </c>
      <c r="E4" s="46" t="s">
        <v>111</v>
      </c>
      <c r="F4" s="268"/>
      <c r="G4" s="261"/>
      <c r="K4" s="147"/>
    </row>
    <row r="5" spans="2:11" ht="15.75" x14ac:dyDescent="0.25">
      <c r="B5" s="265"/>
      <c r="C5" s="40" t="s">
        <v>134</v>
      </c>
      <c r="D5" s="46" t="s">
        <v>111</v>
      </c>
      <c r="E5" s="46" t="s">
        <v>111</v>
      </c>
      <c r="F5" s="268"/>
      <c r="G5" s="261"/>
      <c r="K5" s="147"/>
    </row>
    <row r="6" spans="2:11" ht="15.75" x14ac:dyDescent="0.25">
      <c r="B6" s="265"/>
      <c r="C6" s="41" t="s">
        <v>110</v>
      </c>
      <c r="D6" s="46" t="s">
        <v>111</v>
      </c>
      <c r="E6" s="46" t="s">
        <v>111</v>
      </c>
      <c r="F6" s="268"/>
      <c r="G6" s="261"/>
      <c r="K6" s="148"/>
    </row>
    <row r="7" spans="2:11" ht="15.75" x14ac:dyDescent="0.25">
      <c r="B7" s="265"/>
      <c r="C7" s="42" t="s">
        <v>182</v>
      </c>
      <c r="D7" s="44" t="s">
        <v>435</v>
      </c>
      <c r="E7" s="46" t="s">
        <v>111</v>
      </c>
      <c r="F7" s="268"/>
      <c r="G7" s="261"/>
      <c r="K7" s="149"/>
    </row>
    <row r="8" spans="2:11" x14ac:dyDescent="0.25">
      <c r="B8" s="265"/>
      <c r="C8" s="42" t="s">
        <v>361</v>
      </c>
      <c r="D8" s="62" t="s">
        <v>111</v>
      </c>
      <c r="E8" s="62" t="s">
        <v>111</v>
      </c>
      <c r="F8" s="268"/>
      <c r="G8" s="261"/>
      <c r="K8" s="149"/>
    </row>
    <row r="9" spans="2:11" ht="25.5" x14ac:dyDescent="0.25">
      <c r="B9" s="265"/>
      <c r="C9" s="42" t="s">
        <v>377</v>
      </c>
      <c r="D9" s="62" t="s">
        <v>111</v>
      </c>
      <c r="E9" s="62" t="s">
        <v>111</v>
      </c>
      <c r="F9" s="268"/>
      <c r="G9" s="261"/>
      <c r="K9" s="149"/>
    </row>
    <row r="10" spans="2:11" x14ac:dyDescent="0.25">
      <c r="B10" s="265"/>
      <c r="C10" s="43" t="s">
        <v>389</v>
      </c>
      <c r="D10" s="62" t="s">
        <v>435</v>
      </c>
      <c r="E10" s="62" t="s">
        <v>111</v>
      </c>
      <c r="F10" s="268"/>
      <c r="G10" s="261"/>
      <c r="K10" s="150"/>
    </row>
    <row r="11" spans="2:11" ht="25.5" x14ac:dyDescent="0.25">
      <c r="B11" s="266"/>
      <c r="C11" s="43" t="s">
        <v>393</v>
      </c>
      <c r="D11" s="44" t="s">
        <v>434</v>
      </c>
      <c r="E11" s="62" t="s">
        <v>435</v>
      </c>
      <c r="F11" s="269"/>
      <c r="G11" s="261"/>
      <c r="J11" s="147"/>
      <c r="K11" s="150"/>
    </row>
    <row r="12" spans="2:11" ht="25.5" x14ac:dyDescent="0.25">
      <c r="B12" s="259" t="s">
        <v>442</v>
      </c>
      <c r="C12" s="40" t="s">
        <v>265</v>
      </c>
      <c r="D12" s="46" t="s">
        <v>111</v>
      </c>
      <c r="E12" s="46" t="s">
        <v>111</v>
      </c>
      <c r="F12" s="261">
        <v>7</v>
      </c>
      <c r="G12" s="261">
        <v>7</v>
      </c>
      <c r="J12" s="147"/>
    </row>
    <row r="13" spans="2:11" ht="25.5" x14ac:dyDescent="0.25">
      <c r="B13" s="259"/>
      <c r="C13" s="40" t="s">
        <v>34</v>
      </c>
      <c r="D13" s="46" t="s">
        <v>111</v>
      </c>
      <c r="E13" s="46" t="s">
        <v>111</v>
      </c>
      <c r="F13" s="261"/>
      <c r="G13" s="261"/>
      <c r="J13" s="150"/>
    </row>
    <row r="14" spans="2:11" ht="25.5" x14ac:dyDescent="0.25">
      <c r="B14" s="259"/>
      <c r="C14" s="43" t="s">
        <v>189</v>
      </c>
      <c r="D14" s="46" t="s">
        <v>111</v>
      </c>
      <c r="E14" s="46" t="s">
        <v>111</v>
      </c>
      <c r="F14" s="261"/>
      <c r="G14" s="261"/>
      <c r="J14" s="156"/>
    </row>
    <row r="15" spans="2:11" ht="45" x14ac:dyDescent="0.25">
      <c r="B15" s="259"/>
      <c r="C15" s="89" t="s">
        <v>308</v>
      </c>
      <c r="D15" s="46" t="s">
        <v>111</v>
      </c>
      <c r="E15" s="46" t="s">
        <v>111</v>
      </c>
      <c r="F15" s="261"/>
      <c r="G15" s="261"/>
    </row>
    <row r="16" spans="2:11" ht="15.75" x14ac:dyDescent="0.25">
      <c r="B16" s="259"/>
      <c r="C16" s="42" t="s">
        <v>361</v>
      </c>
      <c r="D16" s="46" t="s">
        <v>111</v>
      </c>
      <c r="E16" s="46" t="s">
        <v>111</v>
      </c>
      <c r="F16" s="261"/>
      <c r="G16" s="261"/>
    </row>
    <row r="17" spans="2:10" ht="30" x14ac:dyDescent="0.25">
      <c r="B17" s="259"/>
      <c r="C17" s="89" t="s">
        <v>397</v>
      </c>
      <c r="D17" s="45" t="s">
        <v>435</v>
      </c>
      <c r="E17" s="46" t="s">
        <v>111</v>
      </c>
      <c r="F17" s="261"/>
      <c r="G17" s="261"/>
    </row>
    <row r="18" spans="2:10" ht="30" x14ac:dyDescent="0.25">
      <c r="B18" s="259"/>
      <c r="C18" s="89" t="s">
        <v>401</v>
      </c>
      <c r="D18" s="46" t="s">
        <v>510</v>
      </c>
      <c r="E18" s="46" t="s">
        <v>511</v>
      </c>
      <c r="F18" s="261"/>
      <c r="G18" s="261"/>
    </row>
    <row r="19" spans="2:10" ht="25.5" x14ac:dyDescent="0.25">
      <c r="B19" s="259" t="s">
        <v>257</v>
      </c>
      <c r="C19" s="167" t="s">
        <v>40</v>
      </c>
      <c r="D19" s="46" t="s">
        <v>111</v>
      </c>
      <c r="E19" s="45" t="s">
        <v>435</v>
      </c>
      <c r="F19" s="261">
        <v>6</v>
      </c>
      <c r="G19" s="261">
        <v>6</v>
      </c>
    </row>
    <row r="20" spans="2:10" ht="25.5" x14ac:dyDescent="0.25">
      <c r="B20" s="259"/>
      <c r="C20" s="167" t="s">
        <v>50</v>
      </c>
      <c r="D20" s="47" t="s">
        <v>434</v>
      </c>
      <c r="E20" s="46" t="s">
        <v>111</v>
      </c>
      <c r="F20" s="261"/>
      <c r="G20" s="261"/>
    </row>
    <row r="21" spans="2:10" ht="25.5" x14ac:dyDescent="0.25">
      <c r="B21" s="259"/>
      <c r="C21" s="168" t="s">
        <v>44</v>
      </c>
      <c r="D21" s="46" t="s">
        <v>111</v>
      </c>
      <c r="E21" s="46" t="s">
        <v>111</v>
      </c>
      <c r="F21" s="261"/>
      <c r="G21" s="261"/>
      <c r="J21" s="150"/>
    </row>
    <row r="22" spans="2:10" ht="25.5" x14ac:dyDescent="0.25">
      <c r="B22" s="259"/>
      <c r="C22" s="40" t="s">
        <v>405</v>
      </c>
      <c r="D22" s="45" t="s">
        <v>435</v>
      </c>
      <c r="E22" s="45" t="s">
        <v>435</v>
      </c>
      <c r="F22" s="261"/>
      <c r="G22" s="261"/>
      <c r="J22" s="150"/>
    </row>
    <row r="23" spans="2:10" ht="15.75" x14ac:dyDescent="0.25">
      <c r="B23" s="259"/>
      <c r="C23" s="40" t="s">
        <v>411</v>
      </c>
      <c r="D23" s="46" t="s">
        <v>435</v>
      </c>
      <c r="E23" s="46" t="s">
        <v>111</v>
      </c>
      <c r="F23" s="261"/>
      <c r="G23" s="261"/>
      <c r="J23" s="150"/>
    </row>
    <row r="24" spans="2:10" ht="15.75" x14ac:dyDescent="0.25">
      <c r="B24" s="259"/>
      <c r="C24" s="169" t="s">
        <v>389</v>
      </c>
      <c r="D24" s="46" t="s">
        <v>111</v>
      </c>
      <c r="E24" s="46" t="s">
        <v>111</v>
      </c>
      <c r="F24" s="261"/>
      <c r="G24" s="261"/>
    </row>
    <row r="25" spans="2:10" ht="15.75" x14ac:dyDescent="0.25">
      <c r="B25" s="264" t="s">
        <v>305</v>
      </c>
      <c r="C25" s="167" t="s">
        <v>55</v>
      </c>
      <c r="D25" s="44" t="s">
        <v>434</v>
      </c>
      <c r="E25" s="44" t="s">
        <v>262</v>
      </c>
      <c r="F25" s="267">
        <v>14</v>
      </c>
      <c r="G25" s="261">
        <v>14</v>
      </c>
      <c r="H25" s="148"/>
    </row>
    <row r="26" spans="2:10" ht="25.5" x14ac:dyDescent="0.25">
      <c r="B26" s="265"/>
      <c r="C26" s="167" t="s">
        <v>58</v>
      </c>
      <c r="D26" s="44" t="s">
        <v>434</v>
      </c>
      <c r="E26" s="46" t="s">
        <v>111</v>
      </c>
      <c r="F26" s="268"/>
      <c r="G26" s="261"/>
      <c r="H26" s="148"/>
    </row>
    <row r="27" spans="2:10" ht="45" x14ac:dyDescent="0.25">
      <c r="B27" s="265"/>
      <c r="C27" s="198" t="s">
        <v>292</v>
      </c>
      <c r="D27" s="44" t="s">
        <v>434</v>
      </c>
      <c r="E27" s="46" t="s">
        <v>511</v>
      </c>
      <c r="F27" s="268"/>
      <c r="G27" s="261"/>
      <c r="H27" s="199"/>
    </row>
    <row r="28" spans="2:10" ht="25.5" x14ac:dyDescent="0.25">
      <c r="B28" s="265"/>
      <c r="C28" s="167" t="s">
        <v>59</v>
      </c>
      <c r="D28" s="46" t="s">
        <v>111</v>
      </c>
      <c r="E28" s="46" t="s">
        <v>111</v>
      </c>
      <c r="F28" s="268"/>
      <c r="G28" s="261"/>
      <c r="H28" s="148"/>
    </row>
    <row r="29" spans="2:10" ht="15.75" x14ac:dyDescent="0.25">
      <c r="B29" s="265"/>
      <c r="C29" s="167" t="s">
        <v>60</v>
      </c>
      <c r="D29" s="44" t="s">
        <v>510</v>
      </c>
      <c r="E29" s="44" t="s">
        <v>262</v>
      </c>
      <c r="F29" s="268"/>
      <c r="G29" s="261"/>
      <c r="H29" s="148"/>
    </row>
    <row r="30" spans="2:10" ht="15.75" x14ac:dyDescent="0.25">
      <c r="B30" s="265"/>
      <c r="C30" s="2" t="s">
        <v>61</v>
      </c>
      <c r="D30" s="44" t="s">
        <v>434</v>
      </c>
      <c r="E30" s="46" t="s">
        <v>111</v>
      </c>
      <c r="F30" s="268"/>
      <c r="G30" s="261"/>
      <c r="H30" s="147"/>
    </row>
    <row r="31" spans="2:10" ht="25.5" x14ac:dyDescent="0.25">
      <c r="B31" s="265"/>
      <c r="C31" s="2" t="s">
        <v>63</v>
      </c>
      <c r="D31" s="44" t="s">
        <v>434</v>
      </c>
      <c r="E31" s="46" t="s">
        <v>111</v>
      </c>
      <c r="F31" s="268"/>
      <c r="G31" s="261"/>
      <c r="H31" s="147"/>
    </row>
    <row r="32" spans="2:10" ht="25.5" x14ac:dyDescent="0.25">
      <c r="B32" s="265"/>
      <c r="C32" s="2" t="s">
        <v>84</v>
      </c>
      <c r="D32" s="45" t="s">
        <v>435</v>
      </c>
      <c r="E32" s="46" t="s">
        <v>111</v>
      </c>
      <c r="F32" s="268"/>
      <c r="G32" s="261"/>
      <c r="H32" s="147"/>
    </row>
    <row r="33" spans="2:8" ht="15.75" x14ac:dyDescent="0.25">
      <c r="B33" s="265"/>
      <c r="C33" s="2" t="s">
        <v>86</v>
      </c>
      <c r="D33" s="45" t="s">
        <v>435</v>
      </c>
      <c r="E33" s="46" t="s">
        <v>111</v>
      </c>
      <c r="F33" s="268"/>
      <c r="G33" s="261"/>
      <c r="H33" s="147"/>
    </row>
    <row r="34" spans="2:8" ht="15.75" x14ac:dyDescent="0.25">
      <c r="B34" s="265"/>
      <c r="C34" s="2" t="s">
        <v>75</v>
      </c>
      <c r="D34" s="45" t="s">
        <v>435</v>
      </c>
      <c r="E34" s="46" t="s">
        <v>111</v>
      </c>
      <c r="F34" s="268"/>
      <c r="G34" s="261"/>
      <c r="H34" s="147"/>
    </row>
    <row r="35" spans="2:8" ht="15.75" x14ac:dyDescent="0.25">
      <c r="B35" s="265"/>
      <c r="C35" s="2" t="s">
        <v>76</v>
      </c>
      <c r="D35" s="46" t="s">
        <v>510</v>
      </c>
      <c r="E35" s="310" t="s">
        <v>262</v>
      </c>
      <c r="F35" s="268"/>
      <c r="G35" s="261"/>
      <c r="H35" s="147"/>
    </row>
    <row r="36" spans="2:8" ht="38.25" x14ac:dyDescent="0.25">
      <c r="B36" s="265"/>
      <c r="C36" s="40" t="s">
        <v>65</v>
      </c>
      <c r="D36" s="45" t="s">
        <v>434</v>
      </c>
      <c r="E36" s="46" t="s">
        <v>435</v>
      </c>
      <c r="F36" s="268"/>
      <c r="G36" s="261"/>
      <c r="H36" s="147"/>
    </row>
    <row r="37" spans="2:8" ht="15.75" x14ac:dyDescent="0.25">
      <c r="B37" s="265"/>
      <c r="C37" s="40" t="s">
        <v>389</v>
      </c>
      <c r="D37" s="46" t="s">
        <v>435</v>
      </c>
      <c r="E37" s="46" t="s">
        <v>111</v>
      </c>
      <c r="F37" s="268"/>
      <c r="G37" s="261"/>
      <c r="H37" s="147"/>
    </row>
    <row r="38" spans="2:8" ht="15.75" x14ac:dyDescent="0.25">
      <c r="B38" s="265"/>
      <c r="C38" s="181" t="s">
        <v>154</v>
      </c>
      <c r="D38" s="44" t="s">
        <v>435</v>
      </c>
      <c r="E38" s="46" t="s">
        <v>111</v>
      </c>
      <c r="F38" s="268"/>
      <c r="G38" s="261"/>
      <c r="H38" s="147"/>
    </row>
    <row r="39" spans="2:8" ht="25.5" x14ac:dyDescent="0.25">
      <c r="B39" s="270" t="s">
        <v>258</v>
      </c>
      <c r="C39" s="1" t="s">
        <v>99</v>
      </c>
      <c r="D39" s="46" t="s">
        <v>111</v>
      </c>
      <c r="E39" s="46" t="s">
        <v>111</v>
      </c>
      <c r="F39" s="267">
        <v>7</v>
      </c>
      <c r="G39" s="261">
        <v>7</v>
      </c>
    </row>
    <row r="40" spans="2:8" ht="15.75" x14ac:dyDescent="0.25">
      <c r="B40" s="271"/>
      <c r="C40" s="1" t="s">
        <v>88</v>
      </c>
      <c r="D40" s="46" t="s">
        <v>111</v>
      </c>
      <c r="E40" s="46" t="s">
        <v>111</v>
      </c>
      <c r="F40" s="268"/>
      <c r="G40" s="261"/>
    </row>
    <row r="41" spans="2:8" ht="25.5" x14ac:dyDescent="0.25">
      <c r="B41" s="271"/>
      <c r="C41" s="1" t="s">
        <v>89</v>
      </c>
      <c r="D41" s="46" t="s">
        <v>111</v>
      </c>
      <c r="E41" s="46" t="s">
        <v>111</v>
      </c>
      <c r="F41" s="268"/>
      <c r="G41" s="261"/>
    </row>
    <row r="42" spans="2:8" ht="51" x14ac:dyDescent="0.25">
      <c r="B42" s="271"/>
      <c r="C42" s="53" t="s">
        <v>90</v>
      </c>
      <c r="D42" s="109" t="s">
        <v>435</v>
      </c>
      <c r="E42" s="46" t="s">
        <v>111</v>
      </c>
      <c r="F42" s="268"/>
      <c r="G42" s="261"/>
    </row>
    <row r="43" spans="2:8" ht="25.5" x14ac:dyDescent="0.25">
      <c r="B43" s="271"/>
      <c r="C43" s="1" t="s">
        <v>469</v>
      </c>
      <c r="D43" s="46" t="s">
        <v>111</v>
      </c>
      <c r="E43" s="46" t="s">
        <v>111</v>
      </c>
      <c r="F43" s="268"/>
      <c r="G43" s="261"/>
    </row>
    <row r="44" spans="2:8" ht="25.5" x14ac:dyDescent="0.25">
      <c r="B44" s="271"/>
      <c r="C44" s="1" t="s">
        <v>325</v>
      </c>
      <c r="D44" s="46" t="s">
        <v>111</v>
      </c>
      <c r="E44" s="62" t="s">
        <v>111</v>
      </c>
      <c r="F44" s="268"/>
      <c r="G44" s="261"/>
    </row>
    <row r="45" spans="2:8" ht="38.25" x14ac:dyDescent="0.25">
      <c r="B45" s="271"/>
      <c r="C45" s="1" t="s">
        <v>320</v>
      </c>
      <c r="D45" s="46" t="s">
        <v>111</v>
      </c>
      <c r="E45" s="62" t="s">
        <v>111</v>
      </c>
      <c r="F45" s="268"/>
      <c r="G45" s="261"/>
    </row>
    <row r="46" spans="2:8" ht="25.5" x14ac:dyDescent="0.25">
      <c r="B46" s="270" t="s">
        <v>259</v>
      </c>
      <c r="C46" s="40" t="s">
        <v>105</v>
      </c>
      <c r="D46" s="46" t="s">
        <v>263</v>
      </c>
      <c r="E46" s="46" t="s">
        <v>263</v>
      </c>
      <c r="F46" s="267">
        <v>7</v>
      </c>
      <c r="G46" s="261">
        <v>7</v>
      </c>
    </row>
    <row r="47" spans="2:8" ht="25.5" x14ac:dyDescent="0.25">
      <c r="B47" s="271"/>
      <c r="C47" s="40" t="s">
        <v>127</v>
      </c>
      <c r="D47" s="46" t="s">
        <v>263</v>
      </c>
      <c r="E47" s="46" t="s">
        <v>263</v>
      </c>
      <c r="F47" s="268"/>
      <c r="G47" s="261"/>
    </row>
    <row r="48" spans="2:8" ht="25.5" x14ac:dyDescent="0.25">
      <c r="B48" s="271"/>
      <c r="C48" s="40" t="s">
        <v>106</v>
      </c>
      <c r="D48" s="46" t="s">
        <v>263</v>
      </c>
      <c r="E48" s="46" t="s">
        <v>263</v>
      </c>
      <c r="F48" s="268"/>
      <c r="G48" s="261"/>
    </row>
    <row r="49" spans="2:7" ht="15.75" x14ac:dyDescent="0.25">
      <c r="B49" s="271"/>
      <c r="C49" s="71" t="s">
        <v>300</v>
      </c>
      <c r="D49" s="47" t="s">
        <v>264</v>
      </c>
      <c r="E49" s="44" t="s">
        <v>262</v>
      </c>
      <c r="F49" s="268"/>
      <c r="G49" s="261"/>
    </row>
    <row r="50" spans="2:7" ht="15.75" x14ac:dyDescent="0.25">
      <c r="B50" s="271"/>
      <c r="C50" s="71" t="s">
        <v>301</v>
      </c>
      <c r="D50" s="47" t="s">
        <v>264</v>
      </c>
      <c r="E50" s="44" t="s">
        <v>262</v>
      </c>
      <c r="F50" s="268"/>
      <c r="G50" s="261"/>
    </row>
    <row r="51" spans="2:7" ht="15.75" x14ac:dyDescent="0.25">
      <c r="B51" s="271"/>
      <c r="C51" s="65" t="s">
        <v>302</v>
      </c>
      <c r="D51" s="47" t="s">
        <v>264</v>
      </c>
      <c r="E51" s="44" t="s">
        <v>262</v>
      </c>
      <c r="F51" s="268"/>
      <c r="G51" s="261"/>
    </row>
    <row r="52" spans="2:7" ht="15.75" x14ac:dyDescent="0.25">
      <c r="B52" s="272"/>
      <c r="C52" s="93" t="s">
        <v>361</v>
      </c>
      <c r="D52" s="46" t="s">
        <v>263</v>
      </c>
      <c r="E52" s="46" t="s">
        <v>263</v>
      </c>
      <c r="F52" s="269"/>
      <c r="G52" s="261"/>
    </row>
    <row r="53" spans="2:7" ht="25.5" x14ac:dyDescent="0.25">
      <c r="B53" s="259" t="s">
        <v>472</v>
      </c>
      <c r="C53" s="165" t="s">
        <v>108</v>
      </c>
      <c r="D53" s="44" t="s">
        <v>434</v>
      </c>
      <c r="E53" s="45" t="s">
        <v>435</v>
      </c>
      <c r="F53" s="261">
        <v>5</v>
      </c>
      <c r="G53" s="261">
        <v>5</v>
      </c>
    </row>
    <row r="54" spans="2:7" ht="15.75" x14ac:dyDescent="0.25">
      <c r="B54" s="259"/>
      <c r="C54" s="40" t="s">
        <v>128</v>
      </c>
      <c r="D54" s="44" t="s">
        <v>434</v>
      </c>
      <c r="E54" s="45" t="s">
        <v>435</v>
      </c>
      <c r="F54" s="261"/>
      <c r="G54" s="261"/>
    </row>
    <row r="55" spans="2:7" ht="36.950000000000003" hidden="1" customHeight="1" x14ac:dyDescent="0.25">
      <c r="B55" s="259"/>
      <c r="C55" s="65" t="s">
        <v>359</v>
      </c>
      <c r="D55" s="45" t="s">
        <v>435</v>
      </c>
      <c r="E55" s="46" t="s">
        <v>111</v>
      </c>
      <c r="F55" s="261"/>
      <c r="G55" s="261"/>
    </row>
    <row r="56" spans="2:7" ht="36.950000000000003" hidden="1" customHeight="1" x14ac:dyDescent="0.25">
      <c r="B56" s="259"/>
      <c r="C56" s="176" t="s">
        <v>413</v>
      </c>
      <c r="D56" s="46" t="s">
        <v>111</v>
      </c>
      <c r="E56" s="46" t="s">
        <v>111</v>
      </c>
      <c r="F56" s="261"/>
      <c r="G56" s="261"/>
    </row>
    <row r="57" spans="2:7" ht="36.950000000000003" hidden="1" customHeight="1" x14ac:dyDescent="0.25">
      <c r="B57" s="260"/>
      <c r="C57" s="176" t="s">
        <v>412</v>
      </c>
      <c r="D57" s="46" t="s">
        <v>111</v>
      </c>
      <c r="E57" s="46" t="s">
        <v>111</v>
      </c>
      <c r="F57" s="261"/>
      <c r="G57" s="261"/>
    </row>
    <row r="58" spans="2:7" hidden="1" x14ac:dyDescent="0.25">
      <c r="B58" s="255" t="s">
        <v>388</v>
      </c>
      <c r="C58" s="255"/>
      <c r="D58" s="255"/>
      <c r="E58" s="255"/>
      <c r="F58" s="256">
        <f>SUM(F3:F57)</f>
        <v>55</v>
      </c>
      <c r="G58" s="258">
        <f>SUM(G3:G57)</f>
        <v>55</v>
      </c>
    </row>
    <row r="59" spans="2:7" hidden="1" x14ac:dyDescent="0.25">
      <c r="B59" s="255"/>
      <c r="C59" s="255"/>
      <c r="D59" s="255"/>
      <c r="E59" s="255"/>
      <c r="F59" s="257"/>
      <c r="G59" s="258"/>
    </row>
    <row r="60" spans="2:7" ht="27.75" hidden="1" customHeight="1" x14ac:dyDescent="0.25">
      <c r="C60" s="24" t="s">
        <v>111</v>
      </c>
      <c r="D60" s="48">
        <v>45</v>
      </c>
      <c r="E60" s="110">
        <f>D60/$G$58</f>
        <v>0.81818181818181823</v>
      </c>
    </row>
    <row r="61" spans="2:7" ht="27.75" hidden="1" customHeight="1" x14ac:dyDescent="0.25">
      <c r="C61" s="24" t="s">
        <v>435</v>
      </c>
      <c r="D61" s="48">
        <v>7</v>
      </c>
      <c r="E61" s="111">
        <f t="shared" ref="E61:E63" si="0">D61/$G$58</f>
        <v>0.12727272727272726</v>
      </c>
    </row>
    <row r="62" spans="2:7" ht="27.75" hidden="1" customHeight="1" x14ac:dyDescent="0.25">
      <c r="C62" s="24" t="s">
        <v>434</v>
      </c>
      <c r="D62" s="48">
        <v>3</v>
      </c>
      <c r="E62" s="200">
        <f t="shared" si="0"/>
        <v>5.4545454545454543E-2</v>
      </c>
    </row>
    <row r="63" spans="2:7" ht="27.75" hidden="1" customHeight="1" x14ac:dyDescent="0.25">
      <c r="C63" s="24" t="s">
        <v>495</v>
      </c>
      <c r="D63" s="48">
        <v>0</v>
      </c>
      <c r="E63" s="201">
        <f t="shared" si="0"/>
        <v>0</v>
      </c>
    </row>
    <row r="64" spans="2:7" x14ac:dyDescent="0.25">
      <c r="E64" s="202"/>
    </row>
  </sheetData>
  <autoFilter ref="B2:G63" xr:uid="{00000000-0009-0000-0000-000008000000}">
    <filterColumn colId="3">
      <filters>
        <filter val="ALTO"/>
        <filter val="Medio"/>
      </filters>
    </filterColumn>
  </autoFilter>
  <mergeCells count="25">
    <mergeCell ref="G25:G38"/>
    <mergeCell ref="B25:B38"/>
    <mergeCell ref="F46:F52"/>
    <mergeCell ref="G46:G52"/>
    <mergeCell ref="B39:B45"/>
    <mergeCell ref="F39:F45"/>
    <mergeCell ref="G39:G45"/>
    <mergeCell ref="F25:F38"/>
    <mergeCell ref="B46:B52"/>
    <mergeCell ref="B1:E1"/>
    <mergeCell ref="F12:F18"/>
    <mergeCell ref="G12:G18"/>
    <mergeCell ref="G19:G24"/>
    <mergeCell ref="B12:B18"/>
    <mergeCell ref="B19:B24"/>
    <mergeCell ref="F19:F24"/>
    <mergeCell ref="B3:B11"/>
    <mergeCell ref="F3:F11"/>
    <mergeCell ref="G3:G11"/>
    <mergeCell ref="B58:E59"/>
    <mergeCell ref="F58:F59"/>
    <mergeCell ref="G58:G59"/>
    <mergeCell ref="B53:B57"/>
    <mergeCell ref="F53:F57"/>
    <mergeCell ref="G53:G57"/>
  </mergeCells>
  <conditionalFormatting sqref="D3:D17 D39:E41">
    <cfRule type="cellIs" dxfId="50" priority="97" operator="equal">
      <formula>"Crítico"</formula>
    </cfRule>
    <cfRule type="cellIs" dxfId="49" priority="98" operator="equal">
      <formula>"Alto"</formula>
    </cfRule>
    <cfRule type="cellIs" dxfId="48" priority="99" operator="equal">
      <formula>"Medio"</formula>
    </cfRule>
  </conditionalFormatting>
  <conditionalFormatting sqref="D8">
    <cfRule type="cellIs" dxfId="47" priority="94" stopIfTrue="1" operator="equal">
      <formula>"Crítico"</formula>
    </cfRule>
    <cfRule type="cellIs" dxfId="46" priority="95" stopIfTrue="1" operator="equal">
      <formula>"Alto"</formula>
    </cfRule>
    <cfRule type="cellIs" dxfId="45" priority="96" stopIfTrue="1" operator="equal">
      <formula>"Medio"</formula>
    </cfRule>
  </conditionalFormatting>
  <conditionalFormatting sqref="D18:D38">
    <cfRule type="cellIs" dxfId="44" priority="25" operator="equal">
      <formula>"Crítico"</formula>
    </cfRule>
    <cfRule type="cellIs" dxfId="43" priority="26" operator="equal">
      <formula>"Alto"</formula>
    </cfRule>
    <cfRule type="cellIs" dxfId="42" priority="27" operator="equal">
      <formula>"Medio"</formula>
    </cfRule>
  </conditionalFormatting>
  <conditionalFormatting sqref="D42">
    <cfRule type="cellIs" dxfId="41" priority="31" stopIfTrue="1" operator="equal">
      <formula>"Crítico"</formula>
    </cfRule>
    <cfRule type="cellIs" dxfId="40" priority="32" stopIfTrue="1" operator="equal">
      <formula>"Alto"</formula>
    </cfRule>
    <cfRule type="cellIs" dxfId="39" priority="33" stopIfTrue="1" operator="equal">
      <formula>"Medio"</formula>
    </cfRule>
  </conditionalFormatting>
  <conditionalFormatting sqref="D44:D45">
    <cfRule type="cellIs" dxfId="38" priority="79" operator="equal">
      <formula>"Crítico"</formula>
    </cfRule>
    <cfRule type="cellIs" dxfId="37" priority="80" operator="equal">
      <formula>"Alto"</formula>
    </cfRule>
    <cfRule type="cellIs" dxfId="36" priority="81" operator="equal">
      <formula>"Medio"</formula>
    </cfRule>
  </conditionalFormatting>
  <conditionalFormatting sqref="D53:D54">
    <cfRule type="cellIs" dxfId="35" priority="34" operator="equal">
      <formula>"Crítico"</formula>
    </cfRule>
    <cfRule type="cellIs" dxfId="34" priority="35" operator="equal">
      <formula>"Alto"</formula>
    </cfRule>
    <cfRule type="cellIs" dxfId="33" priority="36" operator="equal">
      <formula>"Medio"</formula>
    </cfRule>
  </conditionalFormatting>
  <conditionalFormatting sqref="D46:E52">
    <cfRule type="cellIs" dxfId="32" priority="7" operator="equal">
      <formula>"Crítico"</formula>
    </cfRule>
    <cfRule type="cellIs" dxfId="31" priority="8" operator="equal">
      <formula>"Alto"</formula>
    </cfRule>
    <cfRule type="cellIs" dxfId="30" priority="9" operator="equal">
      <formula>"Medio"</formula>
    </cfRule>
  </conditionalFormatting>
  <conditionalFormatting sqref="E3:E18">
    <cfRule type="cellIs" dxfId="29" priority="103" operator="equal">
      <formula>"Crítico"</formula>
    </cfRule>
    <cfRule type="cellIs" dxfId="28" priority="104" operator="equal">
      <formula>"Alto"</formula>
    </cfRule>
    <cfRule type="cellIs" dxfId="27" priority="105" operator="equal">
      <formula>"Medio"</formula>
    </cfRule>
  </conditionalFormatting>
  <conditionalFormatting sqref="E8:E11">
    <cfRule type="cellIs" dxfId="26" priority="100" stopIfTrue="1" operator="equal">
      <formula>"Crítico"</formula>
    </cfRule>
    <cfRule type="cellIs" dxfId="25" priority="101" stopIfTrue="1" operator="equal">
      <formula>"Alto"</formula>
    </cfRule>
    <cfRule type="cellIs" dxfId="24" priority="102" stopIfTrue="1" operator="equal">
      <formula>"Medio"</formula>
    </cfRule>
  </conditionalFormatting>
  <conditionalFormatting sqref="E19:E34 E36:E38">
    <cfRule type="cellIs" dxfId="23" priority="10" operator="equal">
      <formula>"Crítico"</formula>
    </cfRule>
    <cfRule type="cellIs" dxfId="22" priority="11" operator="equal">
      <formula>"Alto"</formula>
    </cfRule>
    <cfRule type="cellIs" dxfId="21" priority="12" operator="equal">
      <formula>"Medio"</formula>
    </cfRule>
  </conditionalFormatting>
  <conditionalFormatting sqref="E42 D43:E43">
    <cfRule type="cellIs" dxfId="20" priority="220" operator="equal">
      <formula>"Crítico"</formula>
    </cfRule>
    <cfRule type="cellIs" dxfId="19" priority="221" operator="equal">
      <formula>"Alto"</formula>
    </cfRule>
    <cfRule type="cellIs" dxfId="18" priority="222" operator="equal">
      <formula>"Medio"</formula>
    </cfRule>
  </conditionalFormatting>
  <conditionalFormatting sqref="E44">
    <cfRule type="cellIs" dxfId="17" priority="76" stopIfTrue="1" operator="equal">
      <formula>"Crítico"</formula>
    </cfRule>
    <cfRule type="cellIs" dxfId="16" priority="77" stopIfTrue="1" operator="equal">
      <formula>"Alto"</formula>
    </cfRule>
    <cfRule type="cellIs" dxfId="15" priority="78" stopIfTrue="1" operator="equal">
      <formula>"Medio"</formula>
    </cfRule>
  </conditionalFormatting>
  <conditionalFormatting sqref="E44:E45">
    <cfRule type="cellIs" dxfId="14" priority="64" stopIfTrue="1" operator="equal">
      <formula>"Crítico"</formula>
    </cfRule>
    <cfRule type="cellIs" dxfId="13" priority="65" stopIfTrue="1" operator="equal">
      <formula>"Alto"</formula>
    </cfRule>
    <cfRule type="cellIs" dxfId="12" priority="66" stopIfTrue="1" operator="equal">
      <formula>"Medio"</formula>
    </cfRule>
  </conditionalFormatting>
  <conditionalFormatting sqref="E45">
    <cfRule type="cellIs" dxfId="11" priority="28" stopIfTrue="1" operator="equal">
      <formula>"Crítico"</formula>
    </cfRule>
    <cfRule type="cellIs" dxfId="10" priority="29" stopIfTrue="1" operator="equal">
      <formula>"Alto"</formula>
    </cfRule>
    <cfRule type="cellIs" dxfId="9" priority="30" stopIfTrue="1" operator="equal">
      <formula>"Medio"</formula>
    </cfRule>
  </conditionalFormatting>
  <conditionalFormatting sqref="E53:E57 D55:E57">
    <cfRule type="cellIs" dxfId="8" priority="217" operator="equal">
      <formula>"Crítico"</formula>
    </cfRule>
    <cfRule type="cellIs" dxfId="7" priority="218" operator="equal">
      <formula>"Alto"</formula>
    </cfRule>
    <cfRule type="cellIs" dxfId="6" priority="219" operator="equal">
      <formula>"Medio"</formula>
    </cfRule>
  </conditionalFormatting>
  <conditionalFormatting sqref="E60:E63">
    <cfRule type="cellIs" dxfId="5" priority="4" operator="equal">
      <formula>"Crítico"</formula>
    </cfRule>
    <cfRule type="cellIs" dxfId="4" priority="5" operator="equal">
      <formula>"Alto"</formula>
    </cfRule>
    <cfRule type="cellIs" dxfId="3" priority="6" operator="equal">
      <formula>"Medio"</formula>
    </cfRule>
  </conditionalFormatting>
  <conditionalFormatting sqref="E35">
    <cfRule type="cellIs" dxfId="2" priority="1" operator="equal">
      <formula>"Crítico"</formula>
    </cfRule>
    <cfRule type="cellIs" dxfId="1" priority="2" operator="equal">
      <formula>"Alto"</formula>
    </cfRule>
    <cfRule type="cellIs" dxfId="0" priority="3" operator="equal">
      <formula>"Medio"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CRITERIOS</vt:lpstr>
      <vt:lpstr>GESTION ESTRATEGICA </vt:lpstr>
      <vt:lpstr>GES. MEJORAMIENTO CONTINUO</vt:lpstr>
      <vt:lpstr>GESTION COMERCIAL </vt:lpstr>
      <vt:lpstr>GES. MOVILIDAD TERRESTRE</vt:lpstr>
      <vt:lpstr>GESTION  COMPRAS (PROVEEDORES) </vt:lpstr>
      <vt:lpstr> GESTION TALENTO HUMANO</vt:lpstr>
      <vt:lpstr>GESTION  DE MANTENIMIENTO </vt:lpstr>
      <vt:lpstr> CONSOLIDADO </vt:lpstr>
      <vt:lpstr>REVISION</vt:lpstr>
      <vt:lpstr>'GESTION COMERCIAL '!Área_de_impresión</vt:lpstr>
      <vt:lpstr>'GESTION ESTRATEGICA '!Área_de_impresión</vt:lpstr>
      <vt:lpstr>REVISION!Área_de_impresión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dc:creator>
  <cp:lastModifiedBy>Adriana</cp:lastModifiedBy>
  <cp:lastPrinted>2018-12-27T23:53:02Z</cp:lastPrinted>
  <dcterms:created xsi:type="dcterms:W3CDTF">2016-07-26T13:03:13Z</dcterms:created>
  <dcterms:modified xsi:type="dcterms:W3CDTF">2024-08-25T21:42:28Z</dcterms:modified>
</cp:coreProperties>
</file>