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C:\Users\amari\OneDrive\Documentos\Documentos\Documentos\TRASNP NUEVA ERA\SIG 2022\SIG TNE\8. REGISTROS\2. GESTIÓN HSEQ (HSEQ)\"/>
    </mc:Choice>
  </mc:AlternateContent>
  <xr:revisionPtr revIDLastSave="0" documentId="8_{9466D8EA-F464-46D5-85D3-54EB9638C4A9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IDENTIFICACION Y ANALISIS" sheetId="11" r:id="rId1"/>
    <sheet name="EVALUACION DEL RIESGO" sheetId="9" r:id="rId2"/>
    <sheet name="TRATAMIENTO DEL RIESGO" sheetId="12" r:id="rId3"/>
  </sheets>
  <definedNames>
    <definedName name="Export" localSheetId="2" hidden="1">{"'Hoja1'!$A$1:$I$70"}</definedName>
    <definedName name="Export" hidden="1">{"'Hoja1'!$A$1:$I$70"}</definedName>
    <definedName name="HTML_CodePage" hidden="1">1252</definedName>
    <definedName name="HTML_Control" localSheetId="2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MENU" localSheetId="2" hidden="1">{"'Hoja1'!$A$1:$I$70"}</definedName>
    <definedName name="MENU" hidden="1">{"'Hoja1'!$A$1:$I$70"}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2" l="1"/>
  <c r="D18" i="12"/>
  <c r="Q18" i="9"/>
  <c r="N18" i="9"/>
  <c r="O18" i="9"/>
  <c r="L18" i="9"/>
  <c r="C18" i="12"/>
  <c r="K18" i="11"/>
  <c r="J18" i="11"/>
  <c r="H18" i="11"/>
  <c r="C17" i="12"/>
  <c r="D17" i="12"/>
  <c r="E17" i="12"/>
  <c r="O17" i="9"/>
  <c r="N17" i="9"/>
  <c r="L17" i="9"/>
  <c r="K17" i="11"/>
  <c r="J17" i="11"/>
  <c r="H17" i="11"/>
  <c r="C14" i="12" l="1"/>
  <c r="D14" i="12"/>
  <c r="C15" i="12"/>
  <c r="D15" i="12"/>
  <c r="C16" i="12"/>
  <c r="D16" i="12"/>
  <c r="J16" i="11" l="1"/>
  <c r="K16" i="11"/>
  <c r="H16" i="11"/>
  <c r="J15" i="11"/>
  <c r="K15" i="11"/>
  <c r="H15" i="11"/>
  <c r="J14" i="11"/>
  <c r="K14" i="11"/>
  <c r="H14" i="11"/>
  <c r="B14" i="9"/>
  <c r="B14" i="12" s="1"/>
  <c r="C14" i="9"/>
  <c r="Q14" i="9" s="1"/>
  <c r="E14" i="12" s="1"/>
  <c r="L14" i="9"/>
  <c r="N14" i="9"/>
  <c r="O14" i="9"/>
  <c r="B15" i="9"/>
  <c r="B15" i="12" s="1"/>
  <c r="C15" i="9"/>
  <c r="Q15" i="9" s="1"/>
  <c r="E15" i="12" s="1"/>
  <c r="L15" i="9"/>
  <c r="N15" i="9"/>
  <c r="O15" i="9"/>
  <c r="B16" i="9"/>
  <c r="B16" i="12" s="1"/>
  <c r="C16" i="9"/>
  <c r="L16" i="9"/>
  <c r="N16" i="9"/>
  <c r="O16" i="9"/>
  <c r="Q16" i="9"/>
  <c r="E16" i="12" s="1"/>
  <c r="D13" i="12" l="1"/>
  <c r="B11" i="12"/>
  <c r="C13" i="12"/>
  <c r="N13" i="9"/>
  <c r="L13" i="9"/>
  <c r="O13" i="9"/>
  <c r="C13" i="9"/>
  <c r="Q13" i="9" s="1"/>
  <c r="E13" i="12" s="1"/>
  <c r="B7" i="9"/>
  <c r="B7" i="12" s="1"/>
  <c r="B8" i="9"/>
  <c r="B8" i="12" s="1"/>
  <c r="B9" i="9"/>
  <c r="B9" i="12" s="1"/>
  <c r="B10" i="9"/>
  <c r="B10" i="12" s="1"/>
  <c r="B11" i="9"/>
  <c r="B12" i="9"/>
  <c r="B12" i="12" s="1"/>
  <c r="B13" i="9"/>
  <c r="B13" i="12" s="1"/>
  <c r="B6" i="9"/>
  <c r="B6" i="12" s="1"/>
  <c r="K13" i="11" l="1"/>
  <c r="J13" i="11"/>
  <c r="H13" i="11"/>
  <c r="K12" i="11"/>
  <c r="J12" i="11"/>
  <c r="H12" i="11"/>
  <c r="K11" i="11"/>
  <c r="J11" i="11"/>
  <c r="H11" i="11"/>
  <c r="K10" i="11"/>
  <c r="J10" i="11"/>
  <c r="H10" i="11"/>
  <c r="K9" i="11"/>
  <c r="J9" i="11"/>
  <c r="H9" i="11"/>
  <c r="K8" i="11"/>
  <c r="J8" i="11"/>
  <c r="H8" i="11"/>
  <c r="K7" i="11"/>
  <c r="J7" i="11"/>
  <c r="H7" i="11"/>
  <c r="K6" i="11"/>
  <c r="J6" i="11"/>
  <c r="H6" i="11"/>
  <c r="D12" i="12" l="1"/>
  <c r="C12" i="12"/>
  <c r="D7" i="12"/>
  <c r="D8" i="12"/>
  <c r="D9" i="12"/>
  <c r="D10" i="12"/>
  <c r="D11" i="12"/>
  <c r="D6" i="12"/>
  <c r="C7" i="12"/>
  <c r="C8" i="12"/>
  <c r="C9" i="12"/>
  <c r="C10" i="12"/>
  <c r="C11" i="12"/>
  <c r="C6" i="12"/>
  <c r="N12" i="9"/>
  <c r="O12" i="9"/>
  <c r="L12" i="9"/>
  <c r="C12" i="9"/>
  <c r="Q12" i="9" s="1"/>
  <c r="E12" i="12" s="1"/>
  <c r="C7" i="9" l="1"/>
  <c r="C8" i="9"/>
  <c r="C9" i="9"/>
  <c r="C10" i="9"/>
  <c r="Q10" i="9" s="1"/>
  <c r="E10" i="12" s="1"/>
  <c r="C11" i="9"/>
  <c r="C6" i="9"/>
  <c r="Q6" i="9" s="1"/>
  <c r="E6" i="12" s="1"/>
  <c r="Q11" i="9" l="1"/>
  <c r="E11" i="12" s="1"/>
  <c r="Q9" i="9"/>
  <c r="E9" i="12" s="1"/>
  <c r="Q8" i="9"/>
  <c r="E8" i="12" s="1"/>
  <c r="Q7" i="9"/>
  <c r="E7" i="12" s="1"/>
  <c r="O11" i="9"/>
  <c r="N11" i="9"/>
  <c r="L11" i="9"/>
  <c r="O10" i="9"/>
  <c r="N10" i="9"/>
  <c r="L10" i="9"/>
  <c r="O9" i="9"/>
  <c r="N9" i="9"/>
  <c r="L9" i="9"/>
  <c r="O8" i="9"/>
  <c r="N8" i="9"/>
  <c r="L8" i="9"/>
  <c r="O7" i="9"/>
  <c r="N7" i="9"/>
  <c r="L7" i="9"/>
  <c r="O6" i="9"/>
  <c r="N6" i="9"/>
  <c r="L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2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sharedStrings.xml><?xml version="1.0" encoding="utf-8"?>
<sst xmlns="http://schemas.openxmlformats.org/spreadsheetml/2006/main" count="356" uniqueCount="196">
  <si>
    <t>IDENTIFICACION Y ANALISIS DE RIESGOS (IDENTIFICACION Y ANALISIS)</t>
  </si>
  <si>
    <t>HSEQ-FR-25</t>
  </si>
  <si>
    <t xml:space="preserve">VERSION 1 </t>
  </si>
  <si>
    <t>VIGENTE DESDE 30/01/2019</t>
  </si>
  <si>
    <t>PROCESO</t>
  </si>
  <si>
    <t xml:space="preserve"> COD</t>
  </si>
  <si>
    <t>RIESGO/OPORTUNIDAD</t>
  </si>
  <si>
    <t>DESCRIPCIÓN</t>
  </si>
  <si>
    <t>CAUSAS</t>
  </si>
  <si>
    <t xml:space="preserve"> EFECTOS</t>
  </si>
  <si>
    <t xml:space="preserve"> VALOR</t>
  </si>
  <si>
    <t>PROBABILIDAD</t>
  </si>
  <si>
    <t>IMPACTO</t>
  </si>
  <si>
    <t>GRADO DE EXPOSICIÓN</t>
  </si>
  <si>
    <t>Gestión HSEQ</t>
  </si>
  <si>
    <t>A1</t>
  </si>
  <si>
    <t>Pérdida de
información
organizacional</t>
  </si>
  <si>
    <t xml:space="preserve">Información del Sistema de Gestión Integral que se pierde </t>
  </si>
  <si>
    <t>Incumplimiento de procedimientos internos
Documentación misional guardada en equipos  o dispositivos diferentes a los autorizados por la organización</t>
  </si>
  <si>
    <t xml:space="preserve">Perdida del conocimiento e información de la organización y del sistema de gestión 
</t>
  </si>
  <si>
    <t>ZONA DE RIESGO MODERADA</t>
  </si>
  <si>
    <t>A2</t>
  </si>
  <si>
    <t>Documentos obsoletos</t>
  </si>
  <si>
    <t>Utilizar documentos con versiones obsoletas</t>
  </si>
  <si>
    <t>No divulgar documentos actualizados
No tener control sobre los cambios realizados en los documentos</t>
  </si>
  <si>
    <t>No conformidades. Desinformación</t>
  </si>
  <si>
    <t>ZONA DE RIESGO MEDIA</t>
  </si>
  <si>
    <t>A3</t>
  </si>
  <si>
    <t>No existencia de interacción entre procesos</t>
  </si>
  <si>
    <t>No definir adecuadamente las interacciones de los procesos</t>
  </si>
  <si>
    <t xml:space="preserve">Fallas  en la comunicaciòn
No se encuentren identificados los procesos necesarios </t>
  </si>
  <si>
    <t>Reprocesos
No Conformidades
Ausencia de mejora continua
Perdida de tiempo</t>
  </si>
  <si>
    <t>ZONA DE RIESGO BAJA</t>
  </si>
  <si>
    <t>A4</t>
  </si>
  <si>
    <t>No gestionar comunicaciones con  partes interesadas</t>
  </si>
  <si>
    <t>No gestionar las comunicaciones de las partes interesadas</t>
  </si>
  <si>
    <t>Desde el área operativa, comercial, humana y los diferentes procesos no se transmitan las comunicaciones con los clientes y demas partes interesadas</t>
  </si>
  <si>
    <t>Incumplimientos al cliente
Incumplimiento legal
No cumplir objetivos y metas del proceso
Estancamiento del Sistema de Gestiòn HSEQ</t>
  </si>
  <si>
    <t>A5</t>
  </si>
  <si>
    <t xml:space="preserve">Accidentalidad </t>
  </si>
  <si>
    <t>Aumento de la accidentalidad de la empresa</t>
  </si>
  <si>
    <t>No implementar controles sobre los peligros y riesgos identificados</t>
  </si>
  <si>
    <t>Costos para la organización
Incapacidades
Afectación del desempeño SST
Bajas calificaciones por parte de los clientes 
Dificultad para participar en licitaciones</t>
  </si>
  <si>
    <t>A6</t>
  </si>
  <si>
    <t>No Reportar de accidentes y enfermedades laborales</t>
  </si>
  <si>
    <t>No cumplir con los plazos establecidos en la legislación vigente para el reporte de accidentes, enfermedades laborales e incidentes ambientales</t>
  </si>
  <si>
    <t>No actualización de requisitos legales
Que los trabajadores informen fuera del tiempo establecido</t>
  </si>
  <si>
    <t>Sanciones
Incumplimientos contractuales (multas)
Falta de atención médica al trabajador</t>
  </si>
  <si>
    <t>A7</t>
  </si>
  <si>
    <t>Peligros y aspectos ambientales de la organización</t>
  </si>
  <si>
    <t>No identificar  peligros y aspectos e impactos ambientales de los cambios implementados en la organización</t>
  </si>
  <si>
    <t>No aplicación de la metodología de gestión del cambio porque no se informa la implementación del cambio</t>
  </si>
  <si>
    <t xml:space="preserve">Posibles lesiones de los trabajadores
Impactos a los recusos natrurales de manera no controlada
Incidentes ambientales fuera de control 
Afectación a la prestación del servicio
</t>
  </si>
  <si>
    <t>A8</t>
  </si>
  <si>
    <t>Incumplir requisitos HSEQ</t>
  </si>
  <si>
    <t>Incumplimientos a los requisitos HSEQ establecidos con el cliente</t>
  </si>
  <si>
    <t>Aumento de accidentalidad
Incumplimiento actividades ejecutadas
Contamianción ambiental</t>
  </si>
  <si>
    <t>Multas
Pérdida del contrato
Afectación a la certificación del sistema</t>
  </si>
  <si>
    <t>O1</t>
  </si>
  <si>
    <t>Controlar los procesos de TNE por las exigencias de la normatividad</t>
  </si>
  <si>
    <t>Normatividad que exige la cetificación en ISO 9001, ISO 14001 y OHSAS 18001, para mantener mantener la habilitación para la prestación del Servicio Público de Transporte Terrestre Automotor Especial</t>
  </si>
  <si>
    <t>Requisitos del ministerio de transporte</t>
  </si>
  <si>
    <t>Apertura hacia los clientes
Mayores posibilidades de participar en licitaciones</t>
  </si>
  <si>
    <t xml:space="preserve">ZONA DE RIESGO ALTA </t>
  </si>
  <si>
    <t>O2</t>
  </si>
  <si>
    <t>Gestión oportundades de mejora</t>
  </si>
  <si>
    <t>Gestionar las oportunidades de mejora identificadas en el proceso de auditoria externa para aumentar la satisfacción del cliente y prevenir la contaminación</t>
  </si>
  <si>
    <t>Aportes generados por auditores internos / externos, los cuales aportan a la madurez del sistema de gestión</t>
  </si>
  <si>
    <t>Asegurar el mejormiento continuo del Sistema HSEQ</t>
  </si>
  <si>
    <t>O3</t>
  </si>
  <si>
    <t>Reconocimiento  HSEQ Clientes</t>
  </si>
  <si>
    <t>Obtener reconocimiento por parte de los clientes en el desempeño HSE</t>
  </si>
  <si>
    <t>Posibles auditorias realizadas por clientes
Adecuada implementación de controles HSE
Cumplimiento al cliente</t>
  </si>
  <si>
    <t>Ampliación de contratos
Buena calificacion en licitaciones</t>
  </si>
  <si>
    <t xml:space="preserve">A9 </t>
  </si>
  <si>
    <t>Epidemias o pandemias</t>
  </si>
  <si>
    <t xml:space="preserve">Enfermedades  por contagio de virus que al no ser controlados ocacionan  emergencias ecónomicas, ecolóigicas y sociales </t>
  </si>
  <si>
    <t>Propagación inesperada del virus que generan enfermedades a la población de una región o contagio a la población mundial</t>
  </si>
  <si>
    <t xml:space="preserve">Desaceleración del mercado, impacto económico a los ingresos de la empresa
Personal enfermo o contagiado 
Aislamiento Social
</t>
  </si>
  <si>
    <t>A10</t>
  </si>
  <si>
    <t>Cambio Climático</t>
  </si>
  <si>
    <t>Variación global del clima de la tierra generado por las actividades económicas ejecutadas por los hombres</t>
  </si>
  <si>
    <t>Emisiones de gases de efecto invernadero GEI
Uso de combustibles fósiles
En general contaminación ambiental.
Altos consumos de energía</t>
  </si>
  <si>
    <t xml:space="preserve">Impactos económicos
Condiciones climáticas extremas 
Desastres naturales
</t>
  </si>
  <si>
    <t>EVALUACION DEL RIESGO</t>
  </si>
  <si>
    <t>RIESGO</t>
  </si>
  <si>
    <t>GRADO DE EXPOSICION</t>
  </si>
  <si>
    <t>EXISTEN CONTROLES?</t>
  </si>
  <si>
    <t xml:space="preserve"> CONTROLES EXISTENTES</t>
  </si>
  <si>
    <t xml:space="preserve"> TIPO</t>
  </si>
  <si>
    <t xml:space="preserve"> CONTROL DOCUMENTADO?</t>
  </si>
  <si>
    <t xml:space="preserve"> EL CONTROL SE ESTA APLICANDO</t>
  </si>
  <si>
    <t xml:space="preserve"> CONTROL EFECTIVO</t>
  </si>
  <si>
    <t xml:space="preserve"> FRECUENCIA CONTROL</t>
  </si>
  <si>
    <t>EVALUACIÓN CON CONTROLES</t>
  </si>
  <si>
    <t>CALIFICACION DE LA PROTECCION EXISTENTE</t>
  </si>
  <si>
    <t>VALORACION</t>
  </si>
  <si>
    <t xml:space="preserve"> OPCION DE TRATAMIENTO</t>
  </si>
  <si>
    <t>Gestion HSEQ</t>
  </si>
  <si>
    <t>SI</t>
  </si>
  <si>
    <t>Procedimiento control de documentos
Información en cada computador</t>
  </si>
  <si>
    <t>Preventivo</t>
  </si>
  <si>
    <t>DIARIO</t>
  </si>
  <si>
    <t xml:space="preserve"> Mitigar el riesgo</t>
  </si>
  <si>
    <t>Procedimiento control de documentos</t>
  </si>
  <si>
    <t xml:space="preserve">Preventivo </t>
  </si>
  <si>
    <t>MENSUAL</t>
  </si>
  <si>
    <t xml:space="preserve">Mitigar el riesgo </t>
  </si>
  <si>
    <t>Caracterización de procesos</t>
  </si>
  <si>
    <t>ANUAL</t>
  </si>
  <si>
    <t>Gestión de comunicaciones
Recepción de comunicaciones de entrada</t>
  </si>
  <si>
    <t>No</t>
  </si>
  <si>
    <t>Afiliación a ARL</t>
  </si>
  <si>
    <t>Correctivo</t>
  </si>
  <si>
    <t>NO</t>
  </si>
  <si>
    <t xml:space="preserve">Comunicación de cambios por parte de la Gerencia </t>
  </si>
  <si>
    <t>CADA VEZ QUE SE REQUIERE</t>
  </si>
  <si>
    <t>Revisión por Gestión Comercial de las solicitudes de los clientes</t>
  </si>
  <si>
    <t>Planificación del sistema  
DOFA
Análisis de Riesgos</t>
  </si>
  <si>
    <t>Procedimiento Auditoria 
Acciones correctivas</t>
  </si>
  <si>
    <t>No se ha presentado</t>
  </si>
  <si>
    <t>A9</t>
  </si>
  <si>
    <t>Si</t>
  </si>
  <si>
    <t>Vacunación
Autocuidado</t>
  </si>
  <si>
    <t>Se mantiene en la zona de riesgo</t>
  </si>
  <si>
    <t>si</t>
  </si>
  <si>
    <t>Vehículos híbridos y eléctricos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</si>
  <si>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Aceptar el riesgo</t>
    </r>
  </si>
  <si>
    <t>Detectivo</t>
  </si>
  <si>
    <t>Rechazar el riesgo</t>
  </si>
  <si>
    <t>Transferir el riesgo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</si>
  <si>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Mitigar el riesgo</t>
    </r>
  </si>
  <si>
    <t>Aprovechar el riesgo</t>
  </si>
  <si>
    <t>Tratamiento del riesgo</t>
  </si>
  <si>
    <t>GRADO DE EXPOSICION INHERENTE</t>
  </si>
  <si>
    <t>GRADO DE EXPOSICIÓN RESIDUAL</t>
  </si>
  <si>
    <t xml:space="preserve"> ACCION DE TRATAMIENTO</t>
  </si>
  <si>
    <t xml:space="preserve"> RESPONSABLE</t>
  </si>
  <si>
    <t xml:space="preserve"> FECHA DE IMPLEMENTACION</t>
  </si>
  <si>
    <t>EFICACIA DE LA ACCION</t>
  </si>
  <si>
    <t>EVIDENCIA</t>
  </si>
  <si>
    <t>OPCION DE TRATAMIENTO</t>
  </si>
  <si>
    <t>Matriz de control de documentos</t>
  </si>
  <si>
    <t xml:space="preserve">Gestión HSEQ
</t>
  </si>
  <si>
    <t>Diario</t>
  </si>
  <si>
    <t xml:space="preserve">SI </t>
  </si>
  <si>
    <t>Matriz controlada y actualizada</t>
  </si>
  <si>
    <t>Revisión y actualización de caracterización de procesos</t>
  </si>
  <si>
    <t>Anual</t>
  </si>
  <si>
    <t>Caracterizaciones actualizadas despues de ciclo de auditoria</t>
  </si>
  <si>
    <t>Procedimienro de Comunicaciones
Gestión de Comunicaciones</t>
  </si>
  <si>
    <t>Gestión Adminsitrativa</t>
  </si>
  <si>
    <t>A Diario</t>
  </si>
  <si>
    <t>Comunicaciones atendidas</t>
  </si>
  <si>
    <t>Procedimiento Reporte e Investigación de AT
Actividades del SG SST</t>
  </si>
  <si>
    <t>Gestión HSEQ
Gestión Administrativa y Humana</t>
  </si>
  <si>
    <t>Cuando se presente</t>
  </si>
  <si>
    <t>0 Accidentes de trabajo presentados</t>
  </si>
  <si>
    <t>Comunicación a los trabajajdores en la inducción sobre el procedimiento</t>
  </si>
  <si>
    <t>Gestion  HSEQ
Gestión Humana</t>
  </si>
  <si>
    <t>Procedimiento Gestión del Cambio</t>
  </si>
  <si>
    <t>Todos los procesos</t>
  </si>
  <si>
    <t>Registros de Gestión del cambio</t>
  </si>
  <si>
    <t>Encuesta de satisfacción del cliente
Reuniones de seguimiento con el cliente
Revisión de las solicitudes del cliente</t>
  </si>
  <si>
    <t>Gestión HSEQ
Gerente
Gestion Comercial</t>
  </si>
  <si>
    <t xml:space="preserve">NO </t>
  </si>
  <si>
    <t>No se ha recibido encuesta de satisfacción de EBSA</t>
  </si>
  <si>
    <t xml:space="preserve"> Aceptar el riesgo</t>
  </si>
  <si>
    <t>Planificación e implementación del sistema HSEQ
Solicitud de certificación al ente certificador</t>
  </si>
  <si>
    <t>Gestión HSEQ
Gerente</t>
  </si>
  <si>
    <t>Auditoria de Certificación programada</t>
  </si>
  <si>
    <t>Gestionar las oportunidades de mejora como acciones y realizar respectivo análisis</t>
  </si>
  <si>
    <t>Gestión HSEQ
Todos los procesos</t>
  </si>
  <si>
    <t>Oportunidades de mejora d eauditoria interna gestionadas</t>
  </si>
  <si>
    <t>Control de quejas y reclamos
Encuesta de satisfacción de clientes</t>
  </si>
  <si>
    <t>Gestión HSEQ
Gestión Comercial
Gestión Operativa</t>
  </si>
  <si>
    <t>No se han presentado quejas referenbtes a HSE por parte de los clientres</t>
  </si>
  <si>
    <t>Acatar las medidas preventivas postpandemia</t>
  </si>
  <si>
    <t>A diario</t>
  </si>
  <si>
    <t>Autocuidado de los colaboradores</t>
  </si>
  <si>
    <t>Ampliación de la flota vehícular híbrida o eléctrica
Inventario de emisiones - huella de carbono</t>
  </si>
  <si>
    <t>Gestión Gerencial
Gestión Operaciones
Gestión HSEQ</t>
  </si>
  <si>
    <t>Algunos vehículos son híbridos o eléctricos.
Inicio línea base de inventario de GEI</t>
  </si>
  <si>
    <t>ELABORADO POR:</t>
  </si>
  <si>
    <t>Alba Inés Marín Rivera</t>
  </si>
  <si>
    <t>Coordinador HSEQ</t>
  </si>
  <si>
    <t>REVISADO POR:</t>
  </si>
  <si>
    <t>Mauricio Mora</t>
  </si>
  <si>
    <t>Gerente</t>
  </si>
  <si>
    <t>APROBADO POR:</t>
  </si>
  <si>
    <t>FECHA:</t>
  </si>
  <si>
    <t xml:space="preserve">ESPACIO PARA OBSERVACIONES Y CAMBIOS </t>
  </si>
  <si>
    <t xml:space="preserve">DESCRIPCIÒN DEL CAMBIO </t>
  </si>
  <si>
    <t>FECHA</t>
  </si>
  <si>
    <t>Se incluye el riesgo por SARS Cov 2 pandemia</t>
  </si>
  <si>
    <t>Se revisan los riesgos y se actualiza la amenaza epidemias y pandemias y cambio climático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</si>
</sst>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Century Gothic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sz val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08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justify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/>
    <xf numFmtId="0" fontId="9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5" xfId="1" applyFont="1" applyBorder="1" applyAlignment="1" applyProtection="1">
      <alignment vertical="center" wrapText="1"/>
      <protection locked="0"/>
    </xf>
    <xf numFmtId="0" fontId="0" fillId="0" borderId="10" xfId="0" applyBorder="1"/>
    <xf numFmtId="0" fontId="2" fillId="3" borderId="1" xfId="1" applyFont="1" applyFill="1" applyBorder="1" applyAlignment="1">
      <alignment horizontal="justify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3" borderId="5" xfId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left" vertical="center" wrapText="1"/>
      <protection locked="0"/>
    </xf>
    <xf numFmtId="0" fontId="7" fillId="3" borderId="1" xfId="1" applyFill="1" applyBorder="1" applyAlignment="1" applyProtection="1">
      <alignment vertical="center" wrapText="1"/>
      <protection locked="0"/>
    </xf>
    <xf numFmtId="0" fontId="2" fillId="0" borderId="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FORMATOS" xfId="1" xr:uid="{00000000-0005-0000-0000-000001000000}"/>
  </cellStyles>
  <dxfs count="81"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10" name="Text Box 4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201025" y="6381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9525</xdr:colOff>
      <xdr:row>2</xdr:row>
      <xdr:rowOff>152400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5" name="Text Box 4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00800" y="838200"/>
          <a:ext cx="104775" cy="56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6" name="Text Box 4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96100" y="838200"/>
          <a:ext cx="104775" cy="5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7" name="Text Box 41">
          <a:extLst>
            <a:ext uri="{FF2B5EF4-FFF2-40B4-BE49-F238E27FC236}">
              <a16:creationId xmlns:a16="http://schemas.microsoft.com/office/drawing/2014/main" id="{E4D0B091-F516-47DA-BF40-3621E19FD627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8" name="Text Box 41">
          <a:extLst>
            <a:ext uri="{FF2B5EF4-FFF2-40B4-BE49-F238E27FC236}">
              <a16:creationId xmlns:a16="http://schemas.microsoft.com/office/drawing/2014/main" id="{0ACE1A22-FB63-4597-A097-EEBE97D62EDB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147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9" name="Text Box 41">
          <a:extLst>
            <a:ext uri="{FF2B5EF4-FFF2-40B4-BE49-F238E27FC236}">
              <a16:creationId xmlns:a16="http://schemas.microsoft.com/office/drawing/2014/main" id="{983BAB59-3181-492C-AD69-41B397FAB194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113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800100</xdr:colOff>
      <xdr:row>16</xdr:row>
      <xdr:rowOff>238125</xdr:rowOff>
    </xdr:from>
    <xdr:ext cx="104775" cy="561975"/>
    <xdr:sp macro="" textlink="">
      <xdr:nvSpPr>
        <xdr:cNvPr id="2" name="Text Box 41">
          <a:extLst>
            <a:ext uri="{FF2B5EF4-FFF2-40B4-BE49-F238E27FC236}">
              <a16:creationId xmlns:a16="http://schemas.microsoft.com/office/drawing/2014/main" id="{6456DAEB-D04D-4836-A58E-2128D1FCF11F}"/>
            </a:ext>
          </a:extLst>
        </xdr:cNvPr>
        <xdr:cNvSpPr txBox="1">
          <a:spLocks noChangeArrowheads="1"/>
        </xdr:cNvSpPr>
      </xdr:nvSpPr>
      <xdr:spPr bwMode="auto">
        <a:xfrm>
          <a:off x="6877050" y="923925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16</xdr:row>
      <xdr:rowOff>238125</xdr:rowOff>
    </xdr:from>
    <xdr:ext cx="104775" cy="1475184"/>
    <xdr:sp macro="" textlink="">
      <xdr:nvSpPr>
        <xdr:cNvPr id="3" name="Text Box 41">
          <a:extLst>
            <a:ext uri="{FF2B5EF4-FFF2-40B4-BE49-F238E27FC236}">
              <a16:creationId xmlns:a16="http://schemas.microsoft.com/office/drawing/2014/main" id="{8AC20FEF-3F01-4105-BEF6-5434A981A112}"/>
            </a:ext>
          </a:extLst>
        </xdr:cNvPr>
        <xdr:cNvSpPr txBox="1">
          <a:spLocks noChangeArrowheads="1"/>
        </xdr:cNvSpPr>
      </xdr:nvSpPr>
      <xdr:spPr bwMode="auto">
        <a:xfrm>
          <a:off x="6877050" y="923925"/>
          <a:ext cx="104775" cy="147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16</xdr:row>
      <xdr:rowOff>238125</xdr:rowOff>
    </xdr:from>
    <xdr:ext cx="104775" cy="1130923"/>
    <xdr:sp macro="" textlink="">
      <xdr:nvSpPr>
        <xdr:cNvPr id="11" name="Text Box 41">
          <a:extLst>
            <a:ext uri="{FF2B5EF4-FFF2-40B4-BE49-F238E27FC236}">
              <a16:creationId xmlns:a16="http://schemas.microsoft.com/office/drawing/2014/main" id="{463A729F-B587-4C0A-84AB-0772530AF484}"/>
            </a:ext>
          </a:extLst>
        </xdr:cNvPr>
        <xdr:cNvSpPr txBox="1">
          <a:spLocks noChangeArrowheads="1"/>
        </xdr:cNvSpPr>
      </xdr:nvSpPr>
      <xdr:spPr bwMode="auto">
        <a:xfrm>
          <a:off x="6877050" y="923925"/>
          <a:ext cx="104775" cy="113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16</xdr:row>
      <xdr:rowOff>238125</xdr:rowOff>
    </xdr:from>
    <xdr:ext cx="104775" cy="561975"/>
    <xdr:sp macro="" textlink="">
      <xdr:nvSpPr>
        <xdr:cNvPr id="12" name="Text Box 41">
          <a:extLst>
            <a:ext uri="{FF2B5EF4-FFF2-40B4-BE49-F238E27FC236}">
              <a16:creationId xmlns:a16="http://schemas.microsoft.com/office/drawing/2014/main" id="{B30A1E7F-184F-475E-90CF-69EFF9485573}"/>
            </a:ext>
          </a:extLst>
        </xdr:cNvPr>
        <xdr:cNvSpPr txBox="1">
          <a:spLocks noChangeArrowheads="1"/>
        </xdr:cNvSpPr>
      </xdr:nvSpPr>
      <xdr:spPr bwMode="auto">
        <a:xfrm>
          <a:off x="6877050" y="923925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16</xdr:row>
      <xdr:rowOff>238125</xdr:rowOff>
    </xdr:from>
    <xdr:ext cx="104775" cy="1475184"/>
    <xdr:sp macro="" textlink="">
      <xdr:nvSpPr>
        <xdr:cNvPr id="13" name="Text Box 41">
          <a:extLst>
            <a:ext uri="{FF2B5EF4-FFF2-40B4-BE49-F238E27FC236}">
              <a16:creationId xmlns:a16="http://schemas.microsoft.com/office/drawing/2014/main" id="{8E5C7D69-0191-4E13-97D8-F81E369F1D24}"/>
            </a:ext>
          </a:extLst>
        </xdr:cNvPr>
        <xdr:cNvSpPr txBox="1">
          <a:spLocks noChangeArrowheads="1"/>
        </xdr:cNvSpPr>
      </xdr:nvSpPr>
      <xdr:spPr bwMode="auto">
        <a:xfrm>
          <a:off x="6877050" y="923925"/>
          <a:ext cx="104775" cy="147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16</xdr:row>
      <xdr:rowOff>238125</xdr:rowOff>
    </xdr:from>
    <xdr:ext cx="104775" cy="1130923"/>
    <xdr:sp macro="" textlink="">
      <xdr:nvSpPr>
        <xdr:cNvPr id="14" name="Text Box 41">
          <a:extLst>
            <a:ext uri="{FF2B5EF4-FFF2-40B4-BE49-F238E27FC236}">
              <a16:creationId xmlns:a16="http://schemas.microsoft.com/office/drawing/2014/main" id="{0EAC7968-8749-4B14-8AFF-4DC2C2237C06}"/>
            </a:ext>
          </a:extLst>
        </xdr:cNvPr>
        <xdr:cNvSpPr txBox="1">
          <a:spLocks noChangeArrowheads="1"/>
        </xdr:cNvSpPr>
      </xdr:nvSpPr>
      <xdr:spPr bwMode="auto">
        <a:xfrm>
          <a:off x="6877050" y="923925"/>
          <a:ext cx="104775" cy="113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3</xdr:row>
      <xdr:rowOff>9525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2</xdr:row>
      <xdr:rowOff>28575</xdr:rowOff>
    </xdr:to>
    <xdr:pic>
      <xdr:nvPicPr>
        <xdr:cNvPr id="3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18"/>
  <sheetViews>
    <sheetView workbookViewId="0">
      <pane xSplit="1" ySplit="5" topLeftCell="B17" activePane="bottomRight" state="frozen"/>
      <selection pane="bottomRight" activeCell="C18" sqref="C18"/>
      <selection pane="bottomLeft" activeCell="A6" sqref="A6"/>
      <selection pane="topRight" activeCell="B1" sqref="B1"/>
    </sheetView>
  </sheetViews>
  <sheetFormatPr defaultColWidth="11.42578125" defaultRowHeight="13.5"/>
  <cols>
    <col min="1" max="1" width="21.28515625" customWidth="1"/>
    <col min="3" max="3" width="15" customWidth="1"/>
    <col min="4" max="4" width="20" customWidth="1"/>
    <col min="5" max="5" width="23.42578125" customWidth="1"/>
    <col min="6" max="6" width="16.5703125" customWidth="1"/>
    <col min="8" max="8" width="17.7109375" customWidth="1"/>
    <col min="11" max="11" width="14" customWidth="1"/>
    <col min="12" max="12" width="13.42578125" customWidth="1"/>
  </cols>
  <sheetData>
    <row r="1" spans="1:12" ht="13.5" customHeight="1">
      <c r="A1" s="17"/>
      <c r="B1" s="64" t="s">
        <v>0</v>
      </c>
      <c r="C1" s="64"/>
      <c r="D1" s="64"/>
      <c r="E1" s="64"/>
      <c r="F1" s="64"/>
      <c r="G1" s="64"/>
      <c r="H1" s="64"/>
      <c r="I1" s="64"/>
      <c r="J1" s="62" t="s">
        <v>1</v>
      </c>
      <c r="K1" s="63"/>
    </row>
    <row r="2" spans="1:12" ht="13.5" customHeight="1">
      <c r="A2" s="17"/>
      <c r="B2" s="64"/>
      <c r="C2" s="64"/>
      <c r="D2" s="64"/>
      <c r="E2" s="64"/>
      <c r="F2" s="64"/>
      <c r="G2" s="64"/>
      <c r="H2" s="64"/>
      <c r="I2" s="64"/>
      <c r="J2" s="62" t="s">
        <v>2</v>
      </c>
      <c r="K2" s="63"/>
    </row>
    <row r="3" spans="1:12" ht="13.5" customHeight="1">
      <c r="A3" s="17"/>
      <c r="B3" s="64"/>
      <c r="C3" s="64"/>
      <c r="D3" s="64"/>
      <c r="E3" s="64"/>
      <c r="F3" s="64"/>
      <c r="G3" s="64"/>
      <c r="H3" s="64"/>
      <c r="I3" s="64"/>
      <c r="J3" s="62" t="s">
        <v>3</v>
      </c>
      <c r="K3" s="63"/>
    </row>
    <row r="4" spans="1:12" ht="13.5" customHeight="1">
      <c r="A4" s="29"/>
      <c r="B4" s="27"/>
      <c r="C4" s="27"/>
      <c r="D4" s="27"/>
      <c r="E4" s="27"/>
      <c r="F4" s="27"/>
      <c r="G4" s="27"/>
      <c r="H4" s="27"/>
      <c r="I4" s="27"/>
      <c r="J4" s="26"/>
      <c r="K4" s="30"/>
    </row>
    <row r="5" spans="1:12" ht="24" customHeight="1">
      <c r="A5" s="24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10</v>
      </c>
      <c r="J5" s="9" t="s">
        <v>12</v>
      </c>
      <c r="K5" s="65" t="s">
        <v>13</v>
      </c>
      <c r="L5" s="66"/>
    </row>
    <row r="6" spans="1:12" ht="99" customHeight="1">
      <c r="A6" s="60" t="s">
        <v>14</v>
      </c>
      <c r="B6" s="1" t="s">
        <v>15</v>
      </c>
      <c r="C6" s="22" t="s">
        <v>16</v>
      </c>
      <c r="D6" s="22" t="s">
        <v>17</v>
      </c>
      <c r="E6" s="22" t="s">
        <v>18</v>
      </c>
      <c r="F6" s="22" t="s">
        <v>19</v>
      </c>
      <c r="G6" s="2">
        <v>3</v>
      </c>
      <c r="H6" s="3" t="str">
        <f>IF(G6=1,"RARA",IF(G6=2,"IMPROBABLE",IF(G6=3,"MODERADA",IF(G6=4,"MUY PROBABLE",IF(G6=5,"CASI CIERTA","")))))</f>
        <v>MODERADA</v>
      </c>
      <c r="I6" s="2">
        <v>3</v>
      </c>
      <c r="J6" s="3" t="str">
        <f>IF(I6=1,"INSIGNIFICANTE",IF(I6=2,"MENOR",IF(I6=3,"MODERADO",IF(I6=4,"MAYOR",IF(I6=5,"MAXIMO","")))))</f>
        <v>MODERADO</v>
      </c>
      <c r="K6" s="23">
        <f t="shared" ref="K6:K17" si="0">G6*I6</f>
        <v>9</v>
      </c>
      <c r="L6" s="19" t="s">
        <v>20</v>
      </c>
    </row>
    <row r="7" spans="1:12" ht="84.75" customHeight="1">
      <c r="A7" s="61"/>
      <c r="B7" s="1" t="s">
        <v>21</v>
      </c>
      <c r="C7" s="22" t="s">
        <v>22</v>
      </c>
      <c r="D7" s="22" t="s">
        <v>23</v>
      </c>
      <c r="E7" s="22" t="s">
        <v>24</v>
      </c>
      <c r="F7" s="22" t="s">
        <v>25</v>
      </c>
      <c r="G7" s="2">
        <v>3</v>
      </c>
      <c r="H7" s="14" t="str">
        <f t="shared" ref="H7:H17" si="1">IF(G7=1,"RARA",IF(G7=2,"IMPROBABLE",IF(G7=3,"MODERADA",IF(G7=4,"MUY PROBABLE",IF(G7=5,"CASI CIERTA","")))))</f>
        <v>MODERADA</v>
      </c>
      <c r="I7" s="13">
        <v>2</v>
      </c>
      <c r="J7" s="14" t="str">
        <f t="shared" ref="J7:J17" si="2">IF(I7=1,"INSIGNIFICANTE",IF(I7=2,"MENOR",IF(I7=3,"MODERADO",IF(I7=4,"MAYOR",IF(I7=5,"MAXIMO","")))))</f>
        <v>MENOR</v>
      </c>
      <c r="K7" s="23">
        <f t="shared" si="0"/>
        <v>6</v>
      </c>
      <c r="L7" s="19" t="s">
        <v>26</v>
      </c>
    </row>
    <row r="8" spans="1:12" ht="56.25">
      <c r="A8" s="61"/>
      <c r="B8" s="1" t="s">
        <v>27</v>
      </c>
      <c r="C8" s="22" t="s">
        <v>28</v>
      </c>
      <c r="D8" s="22" t="s">
        <v>29</v>
      </c>
      <c r="E8" s="22" t="s">
        <v>30</v>
      </c>
      <c r="F8" s="22" t="s">
        <v>31</v>
      </c>
      <c r="G8" s="2">
        <v>2</v>
      </c>
      <c r="H8" s="14" t="str">
        <f t="shared" si="1"/>
        <v>IMPROBABLE</v>
      </c>
      <c r="I8" s="13">
        <v>1</v>
      </c>
      <c r="J8" s="14" t="str">
        <f t="shared" si="2"/>
        <v>INSIGNIFICANTE</v>
      </c>
      <c r="K8" s="23">
        <f t="shared" si="0"/>
        <v>2</v>
      </c>
      <c r="L8" s="19" t="s">
        <v>32</v>
      </c>
    </row>
    <row r="9" spans="1:12" ht="123.75" customHeight="1">
      <c r="A9" s="61"/>
      <c r="B9" s="1" t="s">
        <v>33</v>
      </c>
      <c r="C9" s="22" t="s">
        <v>34</v>
      </c>
      <c r="D9" s="22" t="s">
        <v>35</v>
      </c>
      <c r="E9" s="22" t="s">
        <v>36</v>
      </c>
      <c r="F9" s="22" t="s">
        <v>37</v>
      </c>
      <c r="G9" s="2">
        <v>2</v>
      </c>
      <c r="H9" s="14" t="str">
        <f t="shared" si="1"/>
        <v>IMPROBABLE</v>
      </c>
      <c r="I9" s="13">
        <v>3</v>
      </c>
      <c r="J9" s="14" t="str">
        <f t="shared" si="2"/>
        <v>MODERADO</v>
      </c>
      <c r="K9" s="14">
        <f t="shared" si="0"/>
        <v>6</v>
      </c>
      <c r="L9" s="19" t="s">
        <v>20</v>
      </c>
    </row>
    <row r="10" spans="1:12" ht="123.75">
      <c r="A10" s="61"/>
      <c r="B10" s="1" t="s">
        <v>38</v>
      </c>
      <c r="C10" s="22" t="s">
        <v>39</v>
      </c>
      <c r="D10" s="22" t="s">
        <v>40</v>
      </c>
      <c r="E10" s="22" t="s">
        <v>41</v>
      </c>
      <c r="F10" s="22" t="s">
        <v>42</v>
      </c>
      <c r="G10" s="2">
        <v>2</v>
      </c>
      <c r="H10" s="14" t="str">
        <f t="shared" si="1"/>
        <v>IMPROBABLE</v>
      </c>
      <c r="I10" s="13">
        <v>3</v>
      </c>
      <c r="J10" s="14" t="str">
        <f t="shared" si="2"/>
        <v>MODERADO</v>
      </c>
      <c r="K10" s="14">
        <f t="shared" si="0"/>
        <v>6</v>
      </c>
      <c r="L10" s="19" t="s">
        <v>20</v>
      </c>
    </row>
    <row r="11" spans="1:12" ht="96.75" customHeight="1">
      <c r="A11" s="61"/>
      <c r="B11" s="1" t="s">
        <v>43</v>
      </c>
      <c r="C11" s="22" t="s">
        <v>44</v>
      </c>
      <c r="D11" s="22" t="s">
        <v>45</v>
      </c>
      <c r="E11" s="22" t="s">
        <v>46</v>
      </c>
      <c r="F11" s="22" t="s">
        <v>47</v>
      </c>
      <c r="G11" s="2">
        <v>2</v>
      </c>
      <c r="H11" s="14" t="str">
        <f t="shared" si="1"/>
        <v>IMPROBABLE</v>
      </c>
      <c r="I11" s="13">
        <v>2</v>
      </c>
      <c r="J11" s="14" t="str">
        <f t="shared" si="2"/>
        <v>MENOR</v>
      </c>
      <c r="K11" s="14">
        <f t="shared" si="0"/>
        <v>4</v>
      </c>
      <c r="L11" s="19" t="s">
        <v>32</v>
      </c>
    </row>
    <row r="12" spans="1:12" ht="102" customHeight="1">
      <c r="A12" s="61"/>
      <c r="B12" s="1" t="s">
        <v>48</v>
      </c>
      <c r="C12" s="22" t="s">
        <v>49</v>
      </c>
      <c r="D12" s="22" t="s">
        <v>50</v>
      </c>
      <c r="E12" s="22" t="s">
        <v>51</v>
      </c>
      <c r="F12" s="22" t="s">
        <v>52</v>
      </c>
      <c r="G12" s="31">
        <v>2</v>
      </c>
      <c r="H12" s="14" t="str">
        <f t="shared" si="1"/>
        <v>IMPROBABLE</v>
      </c>
      <c r="I12" s="31">
        <v>2</v>
      </c>
      <c r="J12" s="14" t="str">
        <f t="shared" si="2"/>
        <v>MENOR</v>
      </c>
      <c r="K12" s="31">
        <f t="shared" si="0"/>
        <v>4</v>
      </c>
      <c r="L12" s="19" t="s">
        <v>32</v>
      </c>
    </row>
    <row r="13" spans="1:12" ht="45" customHeight="1">
      <c r="A13" s="61"/>
      <c r="B13" s="1" t="s">
        <v>53</v>
      </c>
      <c r="C13" s="22" t="s">
        <v>54</v>
      </c>
      <c r="D13" s="22" t="s">
        <v>55</v>
      </c>
      <c r="E13" s="22" t="s">
        <v>56</v>
      </c>
      <c r="F13" s="22" t="s">
        <v>57</v>
      </c>
      <c r="G13" s="44">
        <v>2</v>
      </c>
      <c r="H13" s="14" t="str">
        <f t="shared" si="1"/>
        <v>IMPROBABLE</v>
      </c>
      <c r="I13" s="44">
        <v>2</v>
      </c>
      <c r="J13" s="14" t="str">
        <f t="shared" si="2"/>
        <v>MENOR</v>
      </c>
      <c r="K13" s="44">
        <f t="shared" si="0"/>
        <v>4</v>
      </c>
      <c r="L13" s="19" t="s">
        <v>32</v>
      </c>
    </row>
    <row r="14" spans="1:12" ht="101.25">
      <c r="A14" s="61"/>
      <c r="B14" s="1" t="s">
        <v>58</v>
      </c>
      <c r="C14" s="22" t="s">
        <v>59</v>
      </c>
      <c r="D14" s="22" t="s">
        <v>60</v>
      </c>
      <c r="E14" s="22" t="s">
        <v>61</v>
      </c>
      <c r="F14" s="22" t="s">
        <v>62</v>
      </c>
      <c r="G14" s="2">
        <v>4</v>
      </c>
      <c r="H14" s="14" t="str">
        <f t="shared" si="1"/>
        <v>MUY PROBABLE</v>
      </c>
      <c r="I14" s="13">
        <v>3</v>
      </c>
      <c r="J14" s="14" t="str">
        <f t="shared" si="2"/>
        <v>MODERADO</v>
      </c>
      <c r="K14" s="14">
        <f t="shared" si="0"/>
        <v>12</v>
      </c>
      <c r="L14" s="19" t="s">
        <v>63</v>
      </c>
    </row>
    <row r="15" spans="1:12" ht="83.25" customHeight="1">
      <c r="A15" s="61"/>
      <c r="B15" s="1" t="s">
        <v>64</v>
      </c>
      <c r="C15" s="22" t="s">
        <v>65</v>
      </c>
      <c r="D15" s="22" t="s">
        <v>66</v>
      </c>
      <c r="E15" s="22" t="s">
        <v>67</v>
      </c>
      <c r="F15" s="22" t="s">
        <v>68</v>
      </c>
      <c r="G15" s="2">
        <v>4</v>
      </c>
      <c r="H15" s="14" t="str">
        <f t="shared" si="1"/>
        <v>MUY PROBABLE</v>
      </c>
      <c r="I15" s="13">
        <v>3</v>
      </c>
      <c r="J15" s="14" t="str">
        <f t="shared" si="2"/>
        <v>MODERADO</v>
      </c>
      <c r="K15" s="14">
        <f t="shared" si="0"/>
        <v>12</v>
      </c>
      <c r="L15" s="19" t="s">
        <v>63</v>
      </c>
    </row>
    <row r="16" spans="1:12" ht="59.25" customHeight="1">
      <c r="A16" s="61"/>
      <c r="B16" s="1" t="s">
        <v>69</v>
      </c>
      <c r="C16" s="22" t="s">
        <v>70</v>
      </c>
      <c r="D16" s="22" t="s">
        <v>71</v>
      </c>
      <c r="E16" s="22" t="s">
        <v>72</v>
      </c>
      <c r="F16" s="22" t="s">
        <v>73</v>
      </c>
      <c r="G16" s="2">
        <v>4</v>
      </c>
      <c r="H16" s="14" t="str">
        <f t="shared" si="1"/>
        <v>MUY PROBABLE</v>
      </c>
      <c r="I16" s="13">
        <v>3</v>
      </c>
      <c r="J16" s="14" t="str">
        <f t="shared" si="2"/>
        <v>MODERADO</v>
      </c>
      <c r="K16" s="14">
        <f t="shared" si="0"/>
        <v>12</v>
      </c>
      <c r="L16" s="19" t="s">
        <v>63</v>
      </c>
    </row>
    <row r="17" spans="1:12" ht="101.25">
      <c r="A17" s="61"/>
      <c r="B17" s="50" t="s">
        <v>74</v>
      </c>
      <c r="C17" s="22" t="s">
        <v>75</v>
      </c>
      <c r="D17" s="22" t="s">
        <v>76</v>
      </c>
      <c r="E17" s="22" t="s">
        <v>77</v>
      </c>
      <c r="F17" s="22" t="s">
        <v>78</v>
      </c>
      <c r="G17" s="31">
        <v>3</v>
      </c>
      <c r="H17" s="14" t="str">
        <f t="shared" si="1"/>
        <v>MODERADA</v>
      </c>
      <c r="I17" s="44">
        <v>3</v>
      </c>
      <c r="J17" s="14" t="str">
        <f t="shared" si="2"/>
        <v>MODERADO</v>
      </c>
      <c r="K17" s="44">
        <f t="shared" si="0"/>
        <v>9</v>
      </c>
      <c r="L17" s="19" t="s">
        <v>63</v>
      </c>
    </row>
    <row r="18" spans="1:12" ht="99" customHeight="1">
      <c r="B18" s="1" t="s">
        <v>79</v>
      </c>
      <c r="C18" s="22" t="s">
        <v>80</v>
      </c>
      <c r="D18" s="22" t="s">
        <v>81</v>
      </c>
      <c r="E18" s="22" t="s">
        <v>82</v>
      </c>
      <c r="F18" s="22" t="s">
        <v>83</v>
      </c>
      <c r="G18" s="2">
        <v>4</v>
      </c>
      <c r="H18" s="3" t="str">
        <f>IF(G18=1,"RARA",IF(G18=2,"IMPROBABLE",IF(G18=3,"MODERADA",IF(G18=4,"MUY PROBABLE",IF(G18=5,"CASI CIERTA","")))))</f>
        <v>MUY PROBABLE</v>
      </c>
      <c r="I18" s="2">
        <v>3</v>
      </c>
      <c r="J18" s="3" t="str">
        <f>IF(I18=1,"INSIGNIFICANTE",IF(I18=2,"MENOR",IF(I18=3,"MODERADO",IF(I18=4,"MAYOR",IF(I18=5,"MAXIMO","")))))</f>
        <v>MODERADO</v>
      </c>
      <c r="K18" s="23">
        <f t="shared" ref="K18" si="3">G18*I18</f>
        <v>12</v>
      </c>
      <c r="L18" s="19" t="s">
        <v>63</v>
      </c>
    </row>
  </sheetData>
  <mergeCells count="6">
    <mergeCell ref="A6:A17"/>
    <mergeCell ref="J3:K3"/>
    <mergeCell ref="J2:K2"/>
    <mergeCell ref="J1:K1"/>
    <mergeCell ref="B1:I3"/>
    <mergeCell ref="K5:L5"/>
  </mergeCells>
  <conditionalFormatting sqref="H6:H18">
    <cfRule type="cellIs" dxfId="80" priority="18" stopIfTrue="1" operator="equal">
      <formula>"CASI CIERTA"</formula>
    </cfRule>
    <cfRule type="cellIs" dxfId="79" priority="19" stopIfTrue="1" operator="equal">
      <formula>"MUY PROBABLE"</formula>
    </cfRule>
    <cfRule type="cellIs" dxfId="78" priority="20" stopIfTrue="1" operator="equal">
      <formula>"MODERADA"</formula>
    </cfRule>
    <cfRule type="cellIs" dxfId="77" priority="21" stopIfTrue="1" operator="equal">
      <formula>"IMPROBABLE"</formula>
    </cfRule>
    <cfRule type="cellIs" dxfId="76" priority="22" stopIfTrue="1" operator="equal">
      <formula>"RARA"</formula>
    </cfRule>
  </conditionalFormatting>
  <conditionalFormatting sqref="J6:J18">
    <cfRule type="cellIs" dxfId="75" priority="13" stopIfTrue="1" operator="equal">
      <formula>"MAXIMO"</formula>
    </cfRule>
    <cfRule type="cellIs" dxfId="74" priority="14" stopIfTrue="1" operator="equal">
      <formula>"MAYOR"</formula>
    </cfRule>
    <cfRule type="cellIs" dxfId="73" priority="15" stopIfTrue="1" operator="equal">
      <formula>"MODERADO"</formula>
    </cfRule>
    <cfRule type="cellIs" dxfId="72" priority="16" stopIfTrue="1" operator="equal">
      <formula>"MENOR"</formula>
    </cfRule>
    <cfRule type="cellIs" dxfId="71" priority="17" stopIfTrue="1" operator="equal">
      <formula>"INSIGNIFICANTE"</formula>
    </cfRule>
  </conditionalFormatting>
  <conditionalFormatting sqref="L6:L16">
    <cfRule type="cellIs" dxfId="70" priority="9" stopIfTrue="1" operator="equal">
      <formula>"ZONA DE RIESGO EXTREMA"</formula>
    </cfRule>
    <cfRule type="cellIs" dxfId="69" priority="10" stopIfTrue="1" operator="equal">
      <formula>"ZONA DE RIESGO ALTA"</formula>
    </cfRule>
    <cfRule type="cellIs" dxfId="68" priority="11" stopIfTrue="1" operator="equal">
      <formula>"ZONA DE RIESGO MODERADA"</formula>
    </cfRule>
    <cfRule type="cellIs" dxfId="67" priority="12" stopIfTrue="1" operator="equal">
      <formula>"ZONA DE RIESGO BAJA"</formula>
    </cfRule>
  </conditionalFormatting>
  <conditionalFormatting sqref="L17:L18">
    <cfRule type="cellIs" dxfId="66" priority="5" stopIfTrue="1" operator="equal">
      <formula>"ZONA DE RIESGO EXTREMA"</formula>
    </cfRule>
    <cfRule type="cellIs" dxfId="65" priority="6" stopIfTrue="1" operator="equal">
      <formula>"ZONA DE RIESGO ALTA"</formula>
    </cfRule>
    <cfRule type="cellIs" dxfId="64" priority="7" stopIfTrue="1" operator="equal">
      <formula>"ZONA DE RIESGO MODERADA"</formula>
    </cfRule>
    <cfRule type="cellIs" dxfId="63" priority="8" stopIfTrue="1" operator="equal">
      <formula>"ZONA DE RIESGO BAJA"</formula>
    </cfRule>
  </conditionalFormatting>
  <dataValidations xWindow="467" yWindow="662" count="4">
    <dataValidation allowBlank="1" showInputMessage="1" showErrorMessage="1" promptTitle="EVENTO INCIERTO" prompt="Escriba AQUI el evento incierto, positivo o negativo que se pueda presentar motivado por la FORTALEZA, OPORTUNIDAD, DEBILIDAD o AMENAZA" sqref="C7:C9" xr:uid="{DA27BDE8-E3E1-4BB3-BD96-270981E0CFCD}"/>
    <dataValidation allowBlank="1" showInputMessage="1" showErrorMessage="1" promptTitle="DESCRIPCION DEL RIESGO" prompt="Debido a (FORTALEZA-OPORTUNIDAD-DEBILIDAD-AMENAZA) se puede presentar (EVENTO INCIERTO) lo que que resultaria en (EFECTO/CONSECUENCIA)" sqref="D7:D10" xr:uid="{B44B34DD-AF2A-40EA-A091-26FBDFBCE19E}"/>
    <dataValidation allowBlank="1" showInputMessage="1" showErrorMessage="1" promptTitle="CAUSAS" prompt="Escriba aqui las causas que podrian generar el EVENTO incierto a causa de la FORTALEZA-OPORTUNIDAD-DEBILIDAD O AMENZA" sqref="E7:E10" xr:uid="{4660F51A-4CE0-4F36-9418-87A48DC2A144}"/>
    <dataValidation allowBlank="1" showInputMessage="1" showErrorMessage="1" promptTitle="EFECTOS / CONSECUENCIAS" prompt="Escriba aqui las consecuencias de la materialización del EVENTO INCIERTO" sqref="F7:F11" xr:uid="{A758C929-AA85-4B17-9130-E7A48D0663C7}"/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R58"/>
  <sheetViews>
    <sheetView workbookViewId="0">
      <pane xSplit="2" ySplit="5" topLeftCell="G15" activePane="bottomRight" state="frozen"/>
      <selection pane="bottomRight" activeCell="R17" sqref="R17:R18"/>
      <selection pane="bottomLeft" activeCell="A6" sqref="A6"/>
      <selection pane="topRight" activeCell="C1" sqref="C1"/>
    </sheetView>
  </sheetViews>
  <sheetFormatPr defaultColWidth="11.42578125" defaultRowHeight="13.5"/>
  <cols>
    <col min="1" max="1" width="25" customWidth="1"/>
    <col min="3" max="3" width="14.42578125" customWidth="1"/>
    <col min="5" max="5" width="35" customWidth="1"/>
    <col min="7" max="7" width="12.140625" customWidth="1"/>
    <col min="12" max="12" width="15" customWidth="1"/>
    <col min="14" max="14" width="11.42578125" customWidth="1"/>
    <col min="15" max="15" width="1.42578125" hidden="1" customWidth="1"/>
    <col min="17" max="17" width="13.5703125" customWidth="1"/>
    <col min="18" max="18" width="18.28515625" customWidth="1"/>
  </cols>
  <sheetData>
    <row r="1" spans="1:18" ht="13.5" customHeight="1">
      <c r="B1" s="75" t="s">
        <v>84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4" t="s">
        <v>1</v>
      </c>
      <c r="R1" s="74"/>
    </row>
    <row r="2" spans="1:18" ht="13.5" customHeight="1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4" t="s">
        <v>2</v>
      </c>
      <c r="R2" s="74"/>
    </row>
    <row r="3" spans="1:18" ht="19.5" customHeight="1">
      <c r="A3" s="4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  <c r="Q3" s="74" t="s">
        <v>3</v>
      </c>
      <c r="R3" s="74"/>
    </row>
    <row r="4" spans="1:18" ht="35.25" customHeight="1">
      <c r="A4" s="67" t="s">
        <v>4</v>
      </c>
      <c r="B4" s="69" t="s">
        <v>85</v>
      </c>
      <c r="C4" s="71" t="s">
        <v>86</v>
      </c>
      <c r="D4" s="71" t="s">
        <v>87</v>
      </c>
      <c r="E4" s="71" t="s">
        <v>88</v>
      </c>
      <c r="F4" s="69" t="s">
        <v>89</v>
      </c>
      <c r="G4" s="71" t="s">
        <v>90</v>
      </c>
      <c r="H4" s="71" t="s">
        <v>91</v>
      </c>
      <c r="I4" s="71" t="s">
        <v>92</v>
      </c>
      <c r="J4" s="71" t="s">
        <v>93</v>
      </c>
      <c r="K4" s="79" t="s">
        <v>94</v>
      </c>
      <c r="L4" s="80"/>
      <c r="M4" s="80"/>
      <c r="N4" s="80"/>
      <c r="O4" s="80"/>
      <c r="P4" s="81"/>
      <c r="Q4" s="79" t="s">
        <v>95</v>
      </c>
      <c r="R4" s="81"/>
    </row>
    <row r="5" spans="1:18" ht="22.5" customHeight="1">
      <c r="A5" s="68"/>
      <c r="B5" s="70"/>
      <c r="C5" s="72"/>
      <c r="D5" s="72"/>
      <c r="E5" s="72"/>
      <c r="F5" s="70"/>
      <c r="G5" s="72"/>
      <c r="H5" s="72"/>
      <c r="I5" s="72"/>
      <c r="J5" s="72"/>
      <c r="K5" s="10" t="s">
        <v>10</v>
      </c>
      <c r="L5" s="10" t="s">
        <v>11</v>
      </c>
      <c r="M5" s="10" t="s">
        <v>10</v>
      </c>
      <c r="N5" s="10" t="s">
        <v>12</v>
      </c>
      <c r="O5" s="10"/>
      <c r="P5" s="10" t="s">
        <v>13</v>
      </c>
      <c r="Q5" s="10" t="s">
        <v>96</v>
      </c>
      <c r="R5" s="10" t="s">
        <v>97</v>
      </c>
    </row>
    <row r="6" spans="1:18" ht="48">
      <c r="A6" s="73" t="s">
        <v>98</v>
      </c>
      <c r="B6" s="1" t="str">
        <f>'IDENTIFICACION Y ANALISIS'!B6</f>
        <v>A1</v>
      </c>
      <c r="C6" s="19" t="str">
        <f>'IDENTIFICACION Y ANALISIS'!L6</f>
        <v>ZONA DE RIESGO MODERADA</v>
      </c>
      <c r="D6" s="5" t="s">
        <v>99</v>
      </c>
      <c r="E6" s="20" t="s">
        <v>100</v>
      </c>
      <c r="F6" s="6" t="s">
        <v>101</v>
      </c>
      <c r="G6" s="6" t="s">
        <v>99</v>
      </c>
      <c r="H6" s="6" t="s">
        <v>99</v>
      </c>
      <c r="I6" s="6" t="s">
        <v>99</v>
      </c>
      <c r="J6" s="11" t="s">
        <v>102</v>
      </c>
      <c r="K6" s="6">
        <v>2</v>
      </c>
      <c r="L6" s="3" t="str">
        <f t="shared" ref="L6:L13" si="0">IF(K6=1,"RARA",IF(K6=2,"IMPROBABLE",IF(K6=3,"MODERADA",IF(K6=4,"MUY PROBABLE",IF(K6=5,"CASI CIERTA","")))))</f>
        <v>IMPROBABLE</v>
      </c>
      <c r="M6" s="6">
        <v>2</v>
      </c>
      <c r="N6" s="3" t="str">
        <f t="shared" ref="N6:N13" si="1">IF(M6=1,"INSIGNIFICANTE",IF(M6=2,"MENOR",IF(M6=3,"MODERADO",IF(M6=4,"MAYOR",IF(M6=5,"MAXIMO","")))))</f>
        <v>MENOR</v>
      </c>
      <c r="O6" s="12">
        <f t="shared" ref="O6:O13" si="2">K6*M6</f>
        <v>4</v>
      </c>
      <c r="P6" s="18" t="s">
        <v>32</v>
      </c>
      <c r="Q6" s="8" t="str">
        <f>IF(P6=C6,"Se mantiene en la zona de riesgo","Cambia la evaluación antes de controles")</f>
        <v>Cambia la evaluación antes de controles</v>
      </c>
      <c r="R6" s="7" t="s">
        <v>103</v>
      </c>
    </row>
    <row r="7" spans="1:18" ht="82.5" customHeight="1">
      <c r="A7" s="73"/>
      <c r="B7" s="1" t="str">
        <f>'IDENTIFICACION Y ANALISIS'!B7</f>
        <v>A2</v>
      </c>
      <c r="C7" s="19" t="str">
        <f>'IDENTIFICACION Y ANALISIS'!L7</f>
        <v>ZONA DE RIESGO MEDIA</v>
      </c>
      <c r="D7" s="5" t="s">
        <v>99</v>
      </c>
      <c r="E7" s="20" t="s">
        <v>104</v>
      </c>
      <c r="F7" s="11" t="s">
        <v>105</v>
      </c>
      <c r="G7" s="6" t="s">
        <v>99</v>
      </c>
      <c r="H7" s="6" t="s">
        <v>99</v>
      </c>
      <c r="I7" s="6" t="s">
        <v>99</v>
      </c>
      <c r="J7" s="11" t="s">
        <v>106</v>
      </c>
      <c r="K7" s="6">
        <v>2</v>
      </c>
      <c r="L7" s="3" t="str">
        <f t="shared" si="0"/>
        <v>IMPROBABLE</v>
      </c>
      <c r="M7" s="6">
        <v>2</v>
      </c>
      <c r="N7" s="3" t="str">
        <f t="shared" si="1"/>
        <v>MENOR</v>
      </c>
      <c r="O7" s="12">
        <f t="shared" si="2"/>
        <v>4</v>
      </c>
      <c r="P7" s="18" t="s">
        <v>32</v>
      </c>
      <c r="Q7" s="8" t="str">
        <f t="shared" ref="Q7:Q8" si="3">IF(P7=C7,"Se mantiene en la zona de riesgo","Cambia la evaluación antes de controles")</f>
        <v>Cambia la evaluación antes de controles</v>
      </c>
      <c r="R7" s="7" t="s">
        <v>107</v>
      </c>
    </row>
    <row r="8" spans="1:18" ht="51.75" customHeight="1">
      <c r="A8" s="73"/>
      <c r="B8" s="1" t="str">
        <f>'IDENTIFICACION Y ANALISIS'!B8</f>
        <v>A3</v>
      </c>
      <c r="C8" s="19" t="str">
        <f>'IDENTIFICACION Y ANALISIS'!L8</f>
        <v>ZONA DE RIESGO BAJA</v>
      </c>
      <c r="D8" s="5" t="s">
        <v>99</v>
      </c>
      <c r="E8" s="20" t="s">
        <v>108</v>
      </c>
      <c r="F8" s="11" t="s">
        <v>101</v>
      </c>
      <c r="G8" s="6" t="s">
        <v>99</v>
      </c>
      <c r="H8" s="6" t="s">
        <v>99</v>
      </c>
      <c r="I8" s="6" t="s">
        <v>99</v>
      </c>
      <c r="J8" s="11" t="s">
        <v>109</v>
      </c>
      <c r="K8" s="6">
        <v>2</v>
      </c>
      <c r="L8" s="3" t="str">
        <f t="shared" si="0"/>
        <v>IMPROBABLE</v>
      </c>
      <c r="M8" s="6">
        <v>1</v>
      </c>
      <c r="N8" s="3" t="str">
        <f t="shared" si="1"/>
        <v>INSIGNIFICANTE</v>
      </c>
      <c r="O8" s="12">
        <f t="shared" si="2"/>
        <v>2</v>
      </c>
      <c r="P8" s="18" t="s">
        <v>32</v>
      </c>
      <c r="Q8" s="8" t="str">
        <f t="shared" si="3"/>
        <v>Se mantiene en la zona de riesgo</v>
      </c>
      <c r="R8" s="7" t="s">
        <v>107</v>
      </c>
    </row>
    <row r="9" spans="1:18" ht="54.75" customHeight="1">
      <c r="A9" s="73"/>
      <c r="B9" s="1" t="str">
        <f>'IDENTIFICACION Y ANALISIS'!B9</f>
        <v>A4</v>
      </c>
      <c r="C9" s="19" t="str">
        <f>'IDENTIFICACION Y ANALISIS'!L9</f>
        <v>ZONA DE RIESGO MODERADA</v>
      </c>
      <c r="D9" s="5" t="s">
        <v>99</v>
      </c>
      <c r="E9" s="20" t="s">
        <v>110</v>
      </c>
      <c r="F9" s="11" t="s">
        <v>105</v>
      </c>
      <c r="G9" s="6" t="s">
        <v>111</v>
      </c>
      <c r="H9" s="6" t="s">
        <v>99</v>
      </c>
      <c r="I9" s="6" t="s">
        <v>99</v>
      </c>
      <c r="J9" s="11" t="s">
        <v>102</v>
      </c>
      <c r="K9" s="6">
        <v>2</v>
      </c>
      <c r="L9" s="3" t="str">
        <f t="shared" si="0"/>
        <v>IMPROBABLE</v>
      </c>
      <c r="M9" s="6">
        <v>2</v>
      </c>
      <c r="N9" s="3" t="str">
        <f t="shared" si="1"/>
        <v>MENOR</v>
      </c>
      <c r="O9" s="12">
        <f>K9*M9</f>
        <v>4</v>
      </c>
      <c r="P9" s="18" t="s">
        <v>32</v>
      </c>
      <c r="Q9" s="8" t="str">
        <f>IF(P9=C9,"Se mantiene en la zona de riesgo","Cambia la evaluación antes de controles")</f>
        <v>Cambia la evaluación antes de controles</v>
      </c>
      <c r="R9" s="7" t="s">
        <v>107</v>
      </c>
    </row>
    <row r="10" spans="1:18" ht="50.25" customHeight="1">
      <c r="A10" s="73"/>
      <c r="B10" s="1" t="str">
        <f>'IDENTIFICACION Y ANALISIS'!B10</f>
        <v>A5</v>
      </c>
      <c r="C10" s="19" t="str">
        <f>'IDENTIFICACION Y ANALISIS'!L10</f>
        <v>ZONA DE RIESGO MODERADA</v>
      </c>
      <c r="D10" s="5" t="s">
        <v>99</v>
      </c>
      <c r="E10" s="20" t="s">
        <v>112</v>
      </c>
      <c r="F10" s="11" t="s">
        <v>113</v>
      </c>
      <c r="G10" s="6" t="s">
        <v>114</v>
      </c>
      <c r="H10" s="6" t="s">
        <v>99</v>
      </c>
      <c r="I10" s="6" t="s">
        <v>99</v>
      </c>
      <c r="J10" s="11" t="s">
        <v>109</v>
      </c>
      <c r="K10" s="6">
        <v>2</v>
      </c>
      <c r="L10" s="3" t="str">
        <f t="shared" si="0"/>
        <v>IMPROBABLE</v>
      </c>
      <c r="M10" s="6">
        <v>3</v>
      </c>
      <c r="N10" s="3" t="str">
        <f t="shared" si="1"/>
        <v>MODERADO</v>
      </c>
      <c r="O10" s="12">
        <f t="shared" si="2"/>
        <v>6</v>
      </c>
      <c r="P10" s="18" t="s">
        <v>20</v>
      </c>
      <c r="Q10" s="8" t="str">
        <f t="shared" ref="Q10:Q13" si="4">IF(P10=C10,"Se mantiene en la zona de riesgo","Cambia la evaluación antes de controles")</f>
        <v>Se mantiene en la zona de riesgo</v>
      </c>
      <c r="R10" s="7" t="s">
        <v>107</v>
      </c>
    </row>
    <row r="11" spans="1:18" ht="36">
      <c r="A11" s="73"/>
      <c r="B11" s="1" t="str">
        <f>'IDENTIFICACION Y ANALISIS'!B11</f>
        <v>A6</v>
      </c>
      <c r="C11" s="19" t="str">
        <f>'IDENTIFICACION Y ANALISIS'!L11</f>
        <v>ZONA DE RIESGO BAJA</v>
      </c>
      <c r="D11" s="5" t="s">
        <v>99</v>
      </c>
      <c r="E11" s="20" t="s">
        <v>112</v>
      </c>
      <c r="F11" s="11" t="s">
        <v>105</v>
      </c>
      <c r="G11" s="6" t="s">
        <v>99</v>
      </c>
      <c r="H11" s="6" t="s">
        <v>99</v>
      </c>
      <c r="I11" s="6" t="s">
        <v>99</v>
      </c>
      <c r="J11" s="11" t="s">
        <v>109</v>
      </c>
      <c r="K11" s="6">
        <v>2</v>
      </c>
      <c r="L11" s="3" t="str">
        <f t="shared" si="0"/>
        <v>IMPROBABLE</v>
      </c>
      <c r="M11" s="6">
        <v>2</v>
      </c>
      <c r="N11" s="3" t="str">
        <f t="shared" si="1"/>
        <v>MENOR</v>
      </c>
      <c r="O11" s="12">
        <f t="shared" si="2"/>
        <v>4</v>
      </c>
      <c r="P11" s="18" t="s">
        <v>32</v>
      </c>
      <c r="Q11" s="8" t="str">
        <f t="shared" si="4"/>
        <v>Se mantiene en la zona de riesgo</v>
      </c>
      <c r="R11" s="7" t="s">
        <v>107</v>
      </c>
    </row>
    <row r="12" spans="1:18" s="36" customFormat="1" ht="38.25">
      <c r="A12" s="73"/>
      <c r="B12" s="1" t="str">
        <f>'IDENTIFICACION Y ANALISIS'!B12</f>
        <v>A7</v>
      </c>
      <c r="C12" s="19" t="str">
        <f>'IDENTIFICACION Y ANALISIS'!L12</f>
        <v>ZONA DE RIESGO BAJA</v>
      </c>
      <c r="D12" s="5" t="s">
        <v>99</v>
      </c>
      <c r="E12" s="47" t="s">
        <v>115</v>
      </c>
      <c r="F12" s="11" t="s">
        <v>101</v>
      </c>
      <c r="G12" s="35" t="s">
        <v>99</v>
      </c>
      <c r="H12" s="35" t="s">
        <v>99</v>
      </c>
      <c r="I12" s="35" t="s">
        <v>99</v>
      </c>
      <c r="J12" s="37" t="s">
        <v>116</v>
      </c>
      <c r="K12" s="35">
        <v>2</v>
      </c>
      <c r="L12" s="3" t="str">
        <f t="shared" si="0"/>
        <v>IMPROBABLE</v>
      </c>
      <c r="M12" s="35">
        <v>2</v>
      </c>
      <c r="N12" s="3" t="str">
        <f t="shared" si="1"/>
        <v>MENOR</v>
      </c>
      <c r="O12" s="35">
        <f t="shared" si="2"/>
        <v>4</v>
      </c>
      <c r="P12" s="18" t="s">
        <v>32</v>
      </c>
      <c r="Q12" s="8" t="str">
        <f t="shared" si="4"/>
        <v>Se mantiene en la zona de riesgo</v>
      </c>
      <c r="R12" s="7" t="s">
        <v>107</v>
      </c>
    </row>
    <row r="13" spans="1:18" s="28" customFormat="1" ht="39.75" customHeight="1">
      <c r="A13" s="73"/>
      <c r="B13" s="1" t="str">
        <f>'IDENTIFICACION Y ANALISIS'!B13</f>
        <v>A8</v>
      </c>
      <c r="C13" s="19" t="str">
        <f>'IDENTIFICACION Y ANALISIS'!L13</f>
        <v>ZONA DE RIESGO BAJA</v>
      </c>
      <c r="D13" s="5" t="s">
        <v>99</v>
      </c>
      <c r="E13" s="47" t="s">
        <v>117</v>
      </c>
      <c r="F13" s="11" t="s">
        <v>101</v>
      </c>
      <c r="G13" s="31" t="s">
        <v>114</v>
      </c>
      <c r="H13" s="31" t="s">
        <v>99</v>
      </c>
      <c r="I13" s="31" t="s">
        <v>99</v>
      </c>
      <c r="J13" s="37" t="s">
        <v>116</v>
      </c>
      <c r="K13" s="31">
        <v>2</v>
      </c>
      <c r="L13" s="3" t="str">
        <f t="shared" si="0"/>
        <v>IMPROBABLE</v>
      </c>
      <c r="M13" s="31">
        <v>2</v>
      </c>
      <c r="N13" s="3" t="str">
        <f t="shared" si="1"/>
        <v>MENOR</v>
      </c>
      <c r="O13" s="31">
        <f t="shared" si="2"/>
        <v>4</v>
      </c>
      <c r="P13" s="18" t="s">
        <v>32</v>
      </c>
      <c r="Q13" s="8" t="str">
        <f t="shared" si="4"/>
        <v>Se mantiene en la zona de riesgo</v>
      </c>
      <c r="R13" s="7" t="s">
        <v>103</v>
      </c>
    </row>
    <row r="14" spans="1:18" ht="36" customHeight="1">
      <c r="A14" s="73"/>
      <c r="B14" s="1" t="str">
        <f>'IDENTIFICACION Y ANALISIS'!B14</f>
        <v>O1</v>
      </c>
      <c r="C14" s="19" t="str">
        <f>'IDENTIFICACION Y ANALISIS'!L14</f>
        <v xml:space="preserve">ZONA DE RIESGO ALTA </v>
      </c>
      <c r="D14" s="5" t="s">
        <v>99</v>
      </c>
      <c r="E14" s="47" t="s">
        <v>118</v>
      </c>
      <c r="F14" s="11" t="s">
        <v>101</v>
      </c>
      <c r="G14" s="31" t="s">
        <v>99</v>
      </c>
      <c r="H14" s="31" t="s">
        <v>99</v>
      </c>
      <c r="I14" s="31" t="s">
        <v>99</v>
      </c>
      <c r="J14" s="31" t="s">
        <v>102</v>
      </c>
      <c r="K14" s="31">
        <v>3</v>
      </c>
      <c r="L14" s="3" t="str">
        <f t="shared" ref="L14:L18" si="5">IF(K14=1,"RARA",IF(K14=2,"IMPROBABLE",IF(K14=3,"MODERADA",IF(K14=4,"MUY PROBABLE",IF(K14=5,"CASI CIERTA","")))))</f>
        <v>MODERADA</v>
      </c>
      <c r="M14" s="31">
        <v>3</v>
      </c>
      <c r="N14" s="3" t="str">
        <f t="shared" ref="N14:N18" si="6">IF(M14=1,"INSIGNIFICANTE",IF(M14=2,"MENOR",IF(M14=3,"MODERADO",IF(M14=4,"MAYOR",IF(M14=5,"MAXIMO","")))))</f>
        <v>MODERADO</v>
      </c>
      <c r="O14" s="31">
        <f t="shared" ref="O14:O18" si="7">K14*M14</f>
        <v>9</v>
      </c>
      <c r="P14" s="18" t="s">
        <v>20</v>
      </c>
      <c r="Q14" s="8" t="str">
        <f t="shared" ref="Q14:Q18" si="8">IF(P14=C14,"Se mantiene en la zona de riesgo","Cambia la evaluación antes de controles")</f>
        <v>Cambia la evaluación antes de controles</v>
      </c>
      <c r="R14" s="7" t="s">
        <v>103</v>
      </c>
    </row>
    <row r="15" spans="1:18" ht="36" customHeight="1">
      <c r="A15" s="73"/>
      <c r="B15" s="1" t="str">
        <f>'IDENTIFICACION Y ANALISIS'!B15</f>
        <v>O2</v>
      </c>
      <c r="C15" s="19" t="str">
        <f>'IDENTIFICACION Y ANALISIS'!L15</f>
        <v xml:space="preserve">ZONA DE RIESGO ALTA </v>
      </c>
      <c r="D15" s="5" t="s">
        <v>99</v>
      </c>
      <c r="E15" s="46" t="s">
        <v>119</v>
      </c>
      <c r="F15" s="11" t="s">
        <v>101</v>
      </c>
      <c r="G15" s="31" t="s">
        <v>114</v>
      </c>
      <c r="H15" s="31"/>
      <c r="I15" s="31"/>
      <c r="J15" s="31" t="s">
        <v>102</v>
      </c>
      <c r="K15" s="31">
        <v>3</v>
      </c>
      <c r="L15" s="3" t="str">
        <f t="shared" si="5"/>
        <v>MODERADA</v>
      </c>
      <c r="M15" s="31">
        <v>3</v>
      </c>
      <c r="N15" s="3" t="str">
        <f t="shared" si="6"/>
        <v>MODERADO</v>
      </c>
      <c r="O15" s="31">
        <f t="shared" si="7"/>
        <v>9</v>
      </c>
      <c r="P15" s="18" t="s">
        <v>20</v>
      </c>
      <c r="Q15" s="8" t="str">
        <f t="shared" si="8"/>
        <v>Cambia la evaluación antes de controles</v>
      </c>
      <c r="R15" s="7" t="s">
        <v>103</v>
      </c>
    </row>
    <row r="16" spans="1:18" ht="46.5" customHeight="1">
      <c r="A16" s="73"/>
      <c r="B16" s="1" t="str">
        <f>'IDENTIFICACION Y ANALISIS'!B16</f>
        <v>O3</v>
      </c>
      <c r="C16" s="19" t="str">
        <f>'IDENTIFICACION Y ANALISIS'!L16</f>
        <v xml:space="preserve">ZONA DE RIESGO ALTA </v>
      </c>
      <c r="D16" s="5" t="s">
        <v>114</v>
      </c>
      <c r="E16" s="46" t="s">
        <v>120</v>
      </c>
      <c r="F16" s="11" t="s">
        <v>101</v>
      </c>
      <c r="G16" s="31" t="s">
        <v>114</v>
      </c>
      <c r="H16" s="31"/>
      <c r="I16" s="31"/>
      <c r="J16" s="31" t="s">
        <v>102</v>
      </c>
      <c r="K16" s="31">
        <v>3</v>
      </c>
      <c r="L16" s="3" t="str">
        <f t="shared" si="5"/>
        <v>MODERADA</v>
      </c>
      <c r="M16" s="31">
        <v>3</v>
      </c>
      <c r="N16" s="3" t="str">
        <f t="shared" si="6"/>
        <v>MODERADO</v>
      </c>
      <c r="O16" s="31">
        <f t="shared" si="7"/>
        <v>9</v>
      </c>
      <c r="P16" s="18" t="s">
        <v>20</v>
      </c>
      <c r="Q16" s="8" t="str">
        <f t="shared" si="8"/>
        <v>Cambia la evaluación antes de controles</v>
      </c>
      <c r="R16" s="7" t="s">
        <v>103</v>
      </c>
    </row>
    <row r="17" spans="1:18" ht="40.5">
      <c r="A17" s="73"/>
      <c r="B17" s="31" t="s">
        <v>121</v>
      </c>
      <c r="C17" s="19" t="s">
        <v>63</v>
      </c>
      <c r="D17" s="5" t="s">
        <v>122</v>
      </c>
      <c r="E17" s="46" t="s">
        <v>123</v>
      </c>
      <c r="F17" s="11" t="s">
        <v>101</v>
      </c>
      <c r="G17" s="6" t="s">
        <v>114</v>
      </c>
      <c r="H17" s="6" t="s">
        <v>99</v>
      </c>
      <c r="I17" s="6" t="s">
        <v>99</v>
      </c>
      <c r="J17" s="51" t="s">
        <v>116</v>
      </c>
      <c r="K17" s="6">
        <v>2</v>
      </c>
      <c r="L17" s="3" t="str">
        <f t="shared" si="5"/>
        <v>IMPROBABLE</v>
      </c>
      <c r="M17" s="6">
        <v>3</v>
      </c>
      <c r="N17" s="3" t="str">
        <f t="shared" si="6"/>
        <v>MODERADO</v>
      </c>
      <c r="O17" s="12">
        <f t="shared" si="7"/>
        <v>6</v>
      </c>
      <c r="P17" s="18" t="s">
        <v>20</v>
      </c>
      <c r="Q17" s="8" t="s">
        <v>124</v>
      </c>
      <c r="R17" s="7" t="s">
        <v>103</v>
      </c>
    </row>
    <row r="18" spans="1:18" ht="48">
      <c r="A18" s="73"/>
      <c r="B18" s="31" t="s">
        <v>79</v>
      </c>
      <c r="C18" s="19" t="s">
        <v>63</v>
      </c>
      <c r="D18" s="53" t="s">
        <v>125</v>
      </c>
      <c r="E18" s="17" t="s">
        <v>126</v>
      </c>
      <c r="F18" s="11" t="s">
        <v>101</v>
      </c>
      <c r="G18" s="53" t="s">
        <v>99</v>
      </c>
      <c r="H18" s="6" t="s">
        <v>99</v>
      </c>
      <c r="I18" s="6" t="s">
        <v>99</v>
      </c>
      <c r="J18" s="31" t="s">
        <v>102</v>
      </c>
      <c r="K18" s="53">
        <v>3</v>
      </c>
      <c r="L18" s="3" t="str">
        <f t="shared" si="5"/>
        <v>MODERADA</v>
      </c>
      <c r="M18" s="31">
        <v>3</v>
      </c>
      <c r="N18" s="3" t="str">
        <f t="shared" si="6"/>
        <v>MODERADO</v>
      </c>
      <c r="O18" s="17">
        <f t="shared" si="7"/>
        <v>9</v>
      </c>
      <c r="P18" s="18" t="s">
        <v>20</v>
      </c>
      <c r="Q18" s="8" t="str">
        <f t="shared" si="8"/>
        <v>Cambia la evaluación antes de controles</v>
      </c>
      <c r="R18" s="7" t="s">
        <v>103</v>
      </c>
    </row>
    <row r="54" spans="1:11" ht="15">
      <c r="A54" t="s">
        <v>101</v>
      </c>
      <c r="E54" s="32" t="s">
        <v>127</v>
      </c>
      <c r="K54">
        <v>1</v>
      </c>
    </row>
    <row r="55" spans="1:11" ht="15">
      <c r="A55" t="s">
        <v>128</v>
      </c>
      <c r="E55" s="34" t="s">
        <v>129</v>
      </c>
      <c r="K55">
        <v>2</v>
      </c>
    </row>
    <row r="56" spans="1:11" ht="15">
      <c r="A56" t="s">
        <v>113</v>
      </c>
      <c r="E56" s="34" t="s">
        <v>130</v>
      </c>
      <c r="K56">
        <v>3</v>
      </c>
    </row>
    <row r="57" spans="1:11" ht="15">
      <c r="E57" s="32" t="s">
        <v>131</v>
      </c>
      <c r="K57">
        <v>4</v>
      </c>
    </row>
    <row r="58" spans="1:11" ht="15">
      <c r="E58" s="33" t="s">
        <v>132</v>
      </c>
      <c r="K58">
        <v>5</v>
      </c>
    </row>
  </sheetData>
  <mergeCells count="17">
    <mergeCell ref="Q1:R1"/>
    <mergeCell ref="Q2:R2"/>
    <mergeCell ref="Q3:R3"/>
    <mergeCell ref="B1:P3"/>
    <mergeCell ref="J4:J5"/>
    <mergeCell ref="K4:P4"/>
    <mergeCell ref="Q4:R4"/>
    <mergeCell ref="E4:E5"/>
    <mergeCell ref="F4:F5"/>
    <mergeCell ref="G4:G5"/>
    <mergeCell ref="H4:H5"/>
    <mergeCell ref="I4:I5"/>
    <mergeCell ref="A4:A5"/>
    <mergeCell ref="B4:B5"/>
    <mergeCell ref="C4:C5"/>
    <mergeCell ref="D4:D5"/>
    <mergeCell ref="A6:A18"/>
  </mergeCells>
  <phoneticPr fontId="14" type="noConversion"/>
  <conditionalFormatting sqref="C6:C16">
    <cfRule type="cellIs" dxfId="62" priority="56" stopIfTrue="1" operator="equal">
      <formula>"ZONA DE RIESGO EXTREMA"</formula>
    </cfRule>
    <cfRule type="cellIs" dxfId="61" priority="57" stopIfTrue="1" operator="equal">
      <formula>"ZONA DE RIESGO ALTA"</formula>
    </cfRule>
    <cfRule type="cellIs" dxfId="60" priority="58" stopIfTrue="1" operator="equal">
      <formula>"ZONA DE RIESGO MODERADA"</formula>
    </cfRule>
    <cfRule type="cellIs" dxfId="59" priority="59" stopIfTrue="1" operator="equal">
      <formula>"ZONA DE RIESGO BAJA"</formula>
    </cfRule>
  </conditionalFormatting>
  <conditionalFormatting sqref="L6:L16">
    <cfRule type="cellIs" dxfId="58" priority="41" stopIfTrue="1" operator="equal">
      <formula>"CASI CIERTA"</formula>
    </cfRule>
    <cfRule type="cellIs" dxfId="57" priority="42" stopIfTrue="1" operator="equal">
      <formula>"MUY PROBABLE"</formula>
    </cfRule>
    <cfRule type="cellIs" dxfId="56" priority="43" stopIfTrue="1" operator="equal">
      <formula>"MODERADA"</formula>
    </cfRule>
    <cfRule type="cellIs" dxfId="55" priority="44" stopIfTrue="1" operator="equal">
      <formula>"IMPROBABLE"</formula>
    </cfRule>
    <cfRule type="cellIs" dxfId="54" priority="45" stopIfTrue="1" operator="equal">
      <formula>"RARA"</formula>
    </cfRule>
  </conditionalFormatting>
  <conditionalFormatting sqref="N6:N16">
    <cfRule type="cellIs" dxfId="53" priority="36" stopIfTrue="1" operator="equal">
      <formula>"MAXIMO"</formula>
    </cfRule>
    <cfRule type="cellIs" dxfId="52" priority="37" stopIfTrue="1" operator="equal">
      <formula>"MAYOR"</formula>
    </cfRule>
    <cfRule type="cellIs" dxfId="51" priority="38" stopIfTrue="1" operator="equal">
      <formula>"MODERADO"</formula>
    </cfRule>
    <cfRule type="cellIs" dxfId="50" priority="39" stopIfTrue="1" operator="equal">
      <formula>"MENOR"</formula>
    </cfRule>
    <cfRule type="cellIs" dxfId="49" priority="40" stopIfTrue="1" operator="equal">
      <formula>"INSIGNIFICANTE"</formula>
    </cfRule>
  </conditionalFormatting>
  <conditionalFormatting sqref="P6:P16">
    <cfRule type="cellIs" dxfId="48" priority="28" stopIfTrue="1" operator="equal">
      <formula>"ZONA DE RIESGO EXTREMA"</formula>
    </cfRule>
    <cfRule type="cellIs" dxfId="47" priority="29" stopIfTrue="1" operator="equal">
      <formula>"ZONA DE RIESGO ALTA"</formula>
    </cfRule>
    <cfRule type="cellIs" dxfId="46" priority="30" stopIfTrue="1" operator="equal">
      <formula>"ZONA DE RIESGO MODERADA"</formula>
    </cfRule>
    <cfRule type="cellIs" dxfId="45" priority="31" stopIfTrue="1" operator="equal">
      <formula>"ZONA DE RIESGO BAJA"</formula>
    </cfRule>
  </conditionalFormatting>
  <conditionalFormatting sqref="Q6:Q16">
    <cfRule type="cellIs" dxfId="44" priority="46" stopIfTrue="1" operator="equal">
      <formula>"Cambia la evaluación antes de controles"</formula>
    </cfRule>
    <cfRule type="cellIs" dxfId="43" priority="47" stopIfTrue="1" operator="equal">
      <formula>"Se mantiene en la zona de riesgo"</formula>
    </cfRule>
  </conditionalFormatting>
  <conditionalFormatting sqref="C17:C18">
    <cfRule type="cellIs" dxfId="42" priority="24" stopIfTrue="1" operator="equal">
      <formula>"ZONA DE RIESGO EXTREMA"</formula>
    </cfRule>
    <cfRule type="cellIs" dxfId="41" priority="25" stopIfTrue="1" operator="equal">
      <formula>"ZONA DE RIESGO ALTA"</formula>
    </cfRule>
    <cfRule type="cellIs" dxfId="40" priority="26" stopIfTrue="1" operator="equal">
      <formula>"ZONA DE RIESGO MODERADA"</formula>
    </cfRule>
    <cfRule type="cellIs" dxfId="39" priority="27" stopIfTrue="1" operator="equal">
      <formula>"ZONA DE RIESGO BAJA"</formula>
    </cfRule>
  </conditionalFormatting>
  <conditionalFormatting sqref="L17">
    <cfRule type="cellIs" dxfId="38" priority="17" stopIfTrue="1" operator="equal">
      <formula>"CASI CIERTA"</formula>
    </cfRule>
    <cfRule type="cellIs" dxfId="37" priority="18" stopIfTrue="1" operator="equal">
      <formula>"MUY PROBABLE"</formula>
    </cfRule>
    <cfRule type="cellIs" dxfId="36" priority="19" stopIfTrue="1" operator="equal">
      <formula>"MODERADA"</formula>
    </cfRule>
    <cfRule type="cellIs" dxfId="35" priority="20" stopIfTrue="1" operator="equal">
      <formula>"IMPROBABLE"</formula>
    </cfRule>
    <cfRule type="cellIs" dxfId="34" priority="21" stopIfTrue="1" operator="equal">
      <formula>"RARA"</formula>
    </cfRule>
  </conditionalFormatting>
  <conditionalFormatting sqref="N17:N18">
    <cfRule type="cellIs" dxfId="33" priority="12" stopIfTrue="1" operator="equal">
      <formula>"MAXIMO"</formula>
    </cfRule>
    <cfRule type="cellIs" dxfId="32" priority="13" stopIfTrue="1" operator="equal">
      <formula>"MAYOR"</formula>
    </cfRule>
    <cfRule type="cellIs" dxfId="31" priority="14" stopIfTrue="1" operator="equal">
      <formula>"MODERADO"</formula>
    </cfRule>
    <cfRule type="cellIs" dxfId="30" priority="15" stopIfTrue="1" operator="equal">
      <formula>"MENOR"</formula>
    </cfRule>
    <cfRule type="cellIs" dxfId="29" priority="16" stopIfTrue="1" operator="equal">
      <formula>"INSIGNIFICANTE"</formula>
    </cfRule>
  </conditionalFormatting>
  <conditionalFormatting sqref="P17:P18">
    <cfRule type="cellIs" dxfId="28" priority="8" stopIfTrue="1" operator="equal">
      <formula>"ZONA DE RIESGO EXTREMA"</formula>
    </cfRule>
    <cfRule type="cellIs" dxfId="27" priority="9" stopIfTrue="1" operator="equal">
      <formula>"ZONA DE RIESGO ALTA"</formula>
    </cfRule>
    <cfRule type="cellIs" dxfId="26" priority="10" stopIfTrue="1" operator="equal">
      <formula>"ZONA DE RIESGO MODERADA"</formula>
    </cfRule>
    <cfRule type="cellIs" dxfId="25" priority="11" stopIfTrue="1" operator="equal">
      <formula>"ZONA DE RIESGO BAJA"</formula>
    </cfRule>
  </conditionalFormatting>
  <conditionalFormatting sqref="Q17">
    <cfRule type="cellIs" dxfId="24" priority="22" stopIfTrue="1" operator="equal">
      <formula>"Cambia la evaluación antes de controles"</formula>
    </cfRule>
    <cfRule type="cellIs" dxfId="23" priority="23" stopIfTrue="1" operator="equal">
      <formula>"Se mantiene en la zona de riesgo"</formula>
    </cfRule>
  </conditionalFormatting>
  <conditionalFormatting sqref="L18">
    <cfRule type="cellIs" dxfId="22" priority="3" stopIfTrue="1" operator="equal">
      <formula>"CASI CIERTA"</formula>
    </cfRule>
    <cfRule type="cellIs" dxfId="21" priority="4" stopIfTrue="1" operator="equal">
      <formula>"MUY PROBABLE"</formula>
    </cfRule>
    <cfRule type="cellIs" dxfId="20" priority="5" stopIfTrue="1" operator="equal">
      <formula>"MODERADA"</formula>
    </cfRule>
    <cfRule type="cellIs" dxfId="19" priority="6" stopIfTrue="1" operator="equal">
      <formula>"IMPROBABLE"</formula>
    </cfRule>
    <cfRule type="cellIs" dxfId="18" priority="7" stopIfTrue="1" operator="equal">
      <formula>"RARA"</formula>
    </cfRule>
  </conditionalFormatting>
  <conditionalFormatting sqref="Q18">
    <cfRule type="cellIs" dxfId="17" priority="1" stopIfTrue="1" operator="equal">
      <formula>"Cambia la evaluación antes de controles"</formula>
    </cfRule>
    <cfRule type="cellIs" dxfId="16" priority="2" stopIfTrue="1" operator="equal">
      <formula>"Se mantiene en la zona de riesgo"</formula>
    </cfRule>
  </conditionalFormatting>
  <dataValidations count="5">
    <dataValidation type="list" allowBlank="1" showInputMessage="1" showErrorMessage="1" sqref="R6:R16" xr:uid="{00000000-0002-0000-0100-000000000000}">
      <formula1>$E$54:$E$58</formula1>
    </dataValidation>
    <dataValidation type="list" allowBlank="1" showInputMessage="1" showErrorMessage="1" sqref="F6:F16" xr:uid="{00000000-0002-0000-0100-000003000000}">
      <formula1>$A$54:$A$57</formula1>
    </dataValidation>
    <dataValidation type="list" allowBlank="1" showInputMessage="1" showErrorMessage="1" sqref="K6:K11 M6:M11" xr:uid="{F1B2AC98-791C-4735-B5B0-C13C93EC9812}">
      <formula1>$K$54:$K$58</formula1>
    </dataValidation>
    <dataValidation type="list" allowBlank="1" showInputMessage="1" showErrorMessage="1" sqref="F17:F18" xr:uid="{07A46BF8-E842-4501-ADFF-377FFC2D4843}">
      <formula1>$A$55:$A$58</formula1>
    </dataValidation>
    <dataValidation type="list" allowBlank="1" showInputMessage="1" showErrorMessage="1" sqref="R17:R18" xr:uid="{06FA0B3B-AAAC-4F66-925D-D721BC7D712B}">
      <formula1>$E$55:$E$59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39"/>
  <sheetViews>
    <sheetView tabSelected="1" topLeftCell="A17" workbookViewId="0">
      <selection activeCell="F31" sqref="F31:I31"/>
    </sheetView>
  </sheetViews>
  <sheetFormatPr defaultColWidth="11.42578125" defaultRowHeight="13.5"/>
  <cols>
    <col min="1" max="1" width="22.42578125" customWidth="1"/>
    <col min="3" max="3" width="16" customWidth="1"/>
    <col min="4" max="4" width="13.7109375" customWidth="1"/>
    <col min="5" max="5" width="17.28515625" customWidth="1"/>
    <col min="6" max="6" width="16.5703125" customWidth="1"/>
    <col min="7" max="7" width="28.28515625" customWidth="1"/>
    <col min="8" max="8" width="19.85546875" customWidth="1"/>
    <col min="9" max="9" width="20.140625" customWidth="1"/>
    <col min="11" max="11" width="16" customWidth="1"/>
  </cols>
  <sheetData>
    <row r="1" spans="1:11" ht="13.5" customHeight="1">
      <c r="A1" s="89"/>
      <c r="B1" s="85" t="s">
        <v>133</v>
      </c>
      <c r="C1" s="85"/>
      <c r="D1" s="85"/>
      <c r="E1" s="85"/>
      <c r="F1" s="85"/>
      <c r="G1" s="86"/>
      <c r="H1" s="74" t="s">
        <v>1</v>
      </c>
      <c r="I1" s="74"/>
    </row>
    <row r="2" spans="1:11" ht="13.5" customHeight="1">
      <c r="A2" s="89"/>
      <c r="B2" s="85"/>
      <c r="C2" s="85"/>
      <c r="D2" s="85"/>
      <c r="E2" s="85"/>
      <c r="F2" s="85"/>
      <c r="G2" s="86"/>
      <c r="H2" s="74" t="s">
        <v>2</v>
      </c>
      <c r="I2" s="74"/>
    </row>
    <row r="3" spans="1:11" ht="13.5" customHeight="1">
      <c r="A3" s="90"/>
      <c r="B3" s="87"/>
      <c r="C3" s="87"/>
      <c r="D3" s="87"/>
      <c r="E3" s="87"/>
      <c r="F3" s="87"/>
      <c r="G3" s="88"/>
      <c r="H3" s="74" t="s">
        <v>3</v>
      </c>
      <c r="I3" s="74"/>
    </row>
    <row r="4" spans="1:11" ht="25.5" customHeight="1">
      <c r="A4" s="103" t="s">
        <v>4</v>
      </c>
      <c r="B4" s="104" t="s">
        <v>85</v>
      </c>
      <c r="C4" s="84" t="s">
        <v>134</v>
      </c>
      <c r="D4" s="84" t="s">
        <v>135</v>
      </c>
      <c r="E4" s="84" t="s">
        <v>95</v>
      </c>
      <c r="F4" s="84"/>
      <c r="G4" s="84" t="s">
        <v>136</v>
      </c>
      <c r="H4" s="104" t="s">
        <v>137</v>
      </c>
      <c r="I4" s="84" t="s">
        <v>138</v>
      </c>
      <c r="J4" s="82" t="s">
        <v>139</v>
      </c>
      <c r="K4" s="84" t="s">
        <v>140</v>
      </c>
    </row>
    <row r="5" spans="1:11" ht="22.5">
      <c r="A5" s="103"/>
      <c r="B5" s="104"/>
      <c r="C5" s="104"/>
      <c r="D5" s="84"/>
      <c r="E5" s="16" t="s">
        <v>96</v>
      </c>
      <c r="F5" s="16" t="s">
        <v>141</v>
      </c>
      <c r="G5" s="104"/>
      <c r="H5" s="104"/>
      <c r="I5" s="84"/>
      <c r="J5" s="83"/>
      <c r="K5" s="84"/>
    </row>
    <row r="6" spans="1:11" ht="88.5" customHeight="1">
      <c r="A6" s="105" t="s">
        <v>98</v>
      </c>
      <c r="B6" s="1" t="str">
        <f>'EVALUACION DEL RIESGO'!B6</f>
        <v>A1</v>
      </c>
      <c r="C6" s="19" t="str">
        <f>'IDENTIFICACION Y ANALISIS'!L6</f>
        <v>ZONA DE RIESGO MODERADA</v>
      </c>
      <c r="D6" s="18" t="str">
        <f>'EVALUACION DEL RIESGO'!P6</f>
        <v>ZONA DE RIESGO BAJA</v>
      </c>
      <c r="E6" s="25" t="str">
        <f>'EVALUACION DEL RIESGO'!Q6</f>
        <v>Cambia la evaluación antes de controles</v>
      </c>
      <c r="F6" s="7" t="s">
        <v>103</v>
      </c>
      <c r="G6" s="40" t="s">
        <v>142</v>
      </c>
      <c r="H6" s="21" t="s">
        <v>143</v>
      </c>
      <c r="I6" s="41" t="s">
        <v>144</v>
      </c>
      <c r="J6" s="35" t="s">
        <v>145</v>
      </c>
      <c r="K6" s="43" t="s">
        <v>146</v>
      </c>
    </row>
    <row r="7" spans="1:11" ht="25.5">
      <c r="A7" s="106"/>
      <c r="B7" s="1" t="str">
        <f>'EVALUACION DEL RIESGO'!B7</f>
        <v>A2</v>
      </c>
      <c r="C7" s="19" t="str">
        <f>'IDENTIFICACION Y ANALISIS'!L7</f>
        <v>ZONA DE RIESGO MEDIA</v>
      </c>
      <c r="D7" s="18" t="str">
        <f>'EVALUACION DEL RIESGO'!P7</f>
        <v>ZONA DE RIESGO BAJA</v>
      </c>
      <c r="E7" s="25" t="str">
        <f>'EVALUACION DEL RIESGO'!Q7</f>
        <v>Cambia la evaluación antes de controles</v>
      </c>
      <c r="F7" s="7" t="s">
        <v>107</v>
      </c>
      <c r="G7" s="40" t="s">
        <v>142</v>
      </c>
      <c r="H7" s="21" t="s">
        <v>143</v>
      </c>
      <c r="I7" s="41" t="s">
        <v>144</v>
      </c>
      <c r="J7" s="35" t="s">
        <v>145</v>
      </c>
      <c r="K7" s="43" t="s">
        <v>146</v>
      </c>
    </row>
    <row r="8" spans="1:11" ht="51">
      <c r="A8" s="106"/>
      <c r="B8" s="1" t="str">
        <f>'EVALUACION DEL RIESGO'!B8</f>
        <v>A3</v>
      </c>
      <c r="C8" s="19" t="str">
        <f>'IDENTIFICACION Y ANALISIS'!L8</f>
        <v>ZONA DE RIESGO BAJA</v>
      </c>
      <c r="D8" s="18" t="str">
        <f>'EVALUACION DEL RIESGO'!P8</f>
        <v>ZONA DE RIESGO BAJA</v>
      </c>
      <c r="E8" s="25" t="str">
        <f>'EVALUACION DEL RIESGO'!Q8</f>
        <v>Se mantiene en la zona de riesgo</v>
      </c>
      <c r="F8" s="7" t="s">
        <v>107</v>
      </c>
      <c r="G8" s="40" t="s">
        <v>147</v>
      </c>
      <c r="H8" s="21" t="s">
        <v>143</v>
      </c>
      <c r="I8" s="6" t="s">
        <v>148</v>
      </c>
      <c r="J8" s="35" t="s">
        <v>145</v>
      </c>
      <c r="K8" s="43" t="s">
        <v>149</v>
      </c>
    </row>
    <row r="9" spans="1:11" ht="46.5" customHeight="1">
      <c r="A9" s="106"/>
      <c r="B9" s="1" t="str">
        <f>'EVALUACION DEL RIESGO'!B9</f>
        <v>A4</v>
      </c>
      <c r="C9" s="19" t="str">
        <f>'IDENTIFICACION Y ANALISIS'!L9</f>
        <v>ZONA DE RIESGO MODERADA</v>
      </c>
      <c r="D9" s="18" t="str">
        <f>'EVALUACION DEL RIESGO'!P9</f>
        <v>ZONA DE RIESGO BAJA</v>
      </c>
      <c r="E9" s="25" t="str">
        <f>'EVALUACION DEL RIESGO'!Q9</f>
        <v>Cambia la evaluación antes de controles</v>
      </c>
      <c r="F9" s="7" t="s">
        <v>107</v>
      </c>
      <c r="G9" s="40" t="s">
        <v>150</v>
      </c>
      <c r="H9" s="21" t="s">
        <v>151</v>
      </c>
      <c r="I9" s="6" t="s">
        <v>152</v>
      </c>
      <c r="J9" s="35" t="s">
        <v>145</v>
      </c>
      <c r="K9" s="43" t="s">
        <v>153</v>
      </c>
    </row>
    <row r="10" spans="1:11" ht="38.25">
      <c r="A10" s="106"/>
      <c r="B10" s="1" t="str">
        <f>'EVALUACION DEL RIESGO'!B10</f>
        <v>A5</v>
      </c>
      <c r="C10" s="19" t="str">
        <f>'IDENTIFICACION Y ANALISIS'!L10</f>
        <v>ZONA DE RIESGO MODERADA</v>
      </c>
      <c r="D10" s="18" t="str">
        <f>'EVALUACION DEL RIESGO'!P10</f>
        <v>ZONA DE RIESGO MODERADA</v>
      </c>
      <c r="E10" s="25" t="str">
        <f>'EVALUACION DEL RIESGO'!Q10</f>
        <v>Se mantiene en la zona de riesgo</v>
      </c>
      <c r="F10" s="7" t="s">
        <v>107</v>
      </c>
      <c r="G10" s="40" t="s">
        <v>154</v>
      </c>
      <c r="H10" s="21" t="s">
        <v>155</v>
      </c>
      <c r="I10" s="6" t="s">
        <v>156</v>
      </c>
      <c r="J10" s="35" t="s">
        <v>145</v>
      </c>
      <c r="K10" s="43" t="s">
        <v>157</v>
      </c>
    </row>
    <row r="11" spans="1:11" ht="38.25">
      <c r="A11" s="106"/>
      <c r="B11" s="1" t="str">
        <f>'EVALUACION DEL RIESGO'!B11</f>
        <v>A6</v>
      </c>
      <c r="C11" s="19" t="str">
        <f>'IDENTIFICACION Y ANALISIS'!L11</f>
        <v>ZONA DE RIESGO BAJA</v>
      </c>
      <c r="D11" s="18" t="str">
        <f>'EVALUACION DEL RIESGO'!P11</f>
        <v>ZONA DE RIESGO BAJA</v>
      </c>
      <c r="E11" s="25" t="str">
        <f>'EVALUACION DEL RIESGO'!Q11</f>
        <v>Se mantiene en la zona de riesgo</v>
      </c>
      <c r="F11" s="7" t="s">
        <v>107</v>
      </c>
      <c r="G11" s="40" t="s">
        <v>158</v>
      </c>
      <c r="H11" s="21" t="s">
        <v>159</v>
      </c>
      <c r="I11" s="6" t="s">
        <v>156</v>
      </c>
      <c r="J11" s="35" t="s">
        <v>145</v>
      </c>
      <c r="K11" s="43" t="s">
        <v>157</v>
      </c>
    </row>
    <row r="12" spans="1:11" ht="38.25">
      <c r="A12" s="106"/>
      <c r="B12" s="1" t="str">
        <f>'EVALUACION DEL RIESGO'!B12</f>
        <v>A7</v>
      </c>
      <c r="C12" s="19" t="str">
        <f>'IDENTIFICACION Y ANALISIS'!L12</f>
        <v>ZONA DE RIESGO BAJA</v>
      </c>
      <c r="D12" s="18" t="str">
        <f>'EVALUACION DEL RIESGO'!P12</f>
        <v>ZONA DE RIESGO BAJA</v>
      </c>
      <c r="E12" s="25" t="str">
        <f>'EVALUACION DEL RIESGO'!Q12</f>
        <v>Se mantiene en la zona de riesgo</v>
      </c>
      <c r="F12" s="7" t="s">
        <v>107</v>
      </c>
      <c r="G12" s="42" t="s">
        <v>160</v>
      </c>
      <c r="H12" s="38" t="s">
        <v>161</v>
      </c>
      <c r="I12" s="6" t="s">
        <v>156</v>
      </c>
      <c r="J12" s="35" t="s">
        <v>145</v>
      </c>
      <c r="K12" s="43" t="s">
        <v>162</v>
      </c>
    </row>
    <row r="13" spans="1:11" s="39" customFormat="1" ht="51">
      <c r="A13" s="106"/>
      <c r="B13" s="1" t="str">
        <f>'EVALUACION DEL RIESGO'!B13</f>
        <v>A8</v>
      </c>
      <c r="C13" s="19" t="str">
        <f>'IDENTIFICACION Y ANALISIS'!L13</f>
        <v>ZONA DE RIESGO BAJA</v>
      </c>
      <c r="D13" s="18" t="str">
        <f>'EVALUACION DEL RIESGO'!P13</f>
        <v>ZONA DE RIESGO BAJA</v>
      </c>
      <c r="E13" s="25" t="str">
        <f>'EVALUACION DEL RIESGO'!Q13</f>
        <v>Se mantiene en la zona de riesgo</v>
      </c>
      <c r="F13" s="7" t="s">
        <v>103</v>
      </c>
      <c r="G13" s="49" t="s">
        <v>163</v>
      </c>
      <c r="H13" s="21" t="s">
        <v>164</v>
      </c>
      <c r="I13" s="6" t="s">
        <v>156</v>
      </c>
      <c r="J13" s="31" t="s">
        <v>165</v>
      </c>
      <c r="K13" s="43" t="s">
        <v>166</v>
      </c>
    </row>
    <row r="14" spans="1:11" ht="47.25" customHeight="1">
      <c r="A14" s="106"/>
      <c r="B14" s="1" t="str">
        <f>'EVALUACION DEL RIESGO'!B14</f>
        <v>O1</v>
      </c>
      <c r="C14" s="19" t="str">
        <f>'IDENTIFICACION Y ANALISIS'!L14</f>
        <v xml:space="preserve">ZONA DE RIESGO ALTA </v>
      </c>
      <c r="D14" s="18" t="str">
        <f>'EVALUACION DEL RIESGO'!P14</f>
        <v>ZONA DE RIESGO MODERADA</v>
      </c>
      <c r="E14" s="25" t="str">
        <f>'EVALUACION DEL RIESGO'!Q14</f>
        <v>Cambia la evaluación antes de controles</v>
      </c>
      <c r="F14" s="7" t="s">
        <v>167</v>
      </c>
      <c r="G14" s="48" t="s">
        <v>168</v>
      </c>
      <c r="H14" s="21" t="s">
        <v>169</v>
      </c>
      <c r="I14" s="6" t="s">
        <v>148</v>
      </c>
      <c r="J14" s="31" t="s">
        <v>145</v>
      </c>
      <c r="K14" s="43" t="s">
        <v>170</v>
      </c>
    </row>
    <row r="15" spans="1:11" ht="51">
      <c r="A15" s="106"/>
      <c r="B15" s="1" t="str">
        <f>'EVALUACION DEL RIESGO'!B15</f>
        <v>O2</v>
      </c>
      <c r="C15" s="19" t="str">
        <f>'IDENTIFICACION Y ANALISIS'!L15</f>
        <v xml:space="preserve">ZONA DE RIESGO ALTA </v>
      </c>
      <c r="D15" s="18" t="str">
        <f>'EVALUACION DEL RIESGO'!P15</f>
        <v>ZONA DE RIESGO MODERADA</v>
      </c>
      <c r="E15" s="25" t="str">
        <f>'EVALUACION DEL RIESGO'!Q15</f>
        <v>Cambia la evaluación antes de controles</v>
      </c>
      <c r="F15" s="7" t="s">
        <v>167</v>
      </c>
      <c r="G15" s="45" t="s">
        <v>171</v>
      </c>
      <c r="H15" s="21" t="s">
        <v>172</v>
      </c>
      <c r="I15" s="6" t="s">
        <v>148</v>
      </c>
      <c r="J15" s="31" t="s">
        <v>145</v>
      </c>
      <c r="K15" s="43" t="s">
        <v>173</v>
      </c>
    </row>
    <row r="16" spans="1:11" ht="76.5">
      <c r="A16" s="106"/>
      <c r="B16" s="1" t="str">
        <f>'EVALUACION DEL RIESGO'!B16</f>
        <v>O3</v>
      </c>
      <c r="C16" s="19" t="str">
        <f>'IDENTIFICACION Y ANALISIS'!L16</f>
        <v xml:space="preserve">ZONA DE RIESGO ALTA </v>
      </c>
      <c r="D16" s="18" t="str">
        <f>'EVALUACION DEL RIESGO'!P16</f>
        <v>ZONA DE RIESGO MODERADA</v>
      </c>
      <c r="E16" s="25" t="str">
        <f>'EVALUACION DEL RIESGO'!Q16</f>
        <v>Cambia la evaluación antes de controles</v>
      </c>
      <c r="F16" s="7" t="s">
        <v>167</v>
      </c>
      <c r="G16" s="45" t="s">
        <v>174</v>
      </c>
      <c r="H16" s="21" t="s">
        <v>175</v>
      </c>
      <c r="I16" s="6" t="s">
        <v>156</v>
      </c>
      <c r="J16" s="31" t="s">
        <v>145</v>
      </c>
      <c r="K16" s="43" t="s">
        <v>176</v>
      </c>
    </row>
    <row r="17" spans="1:11" ht="57" customHeight="1">
      <c r="A17" s="107"/>
      <c r="B17" s="1" t="s">
        <v>121</v>
      </c>
      <c r="C17" s="19" t="str">
        <f>'IDENTIFICACION Y ANALISIS'!L17</f>
        <v xml:space="preserve">ZONA DE RIESGO ALTA </v>
      </c>
      <c r="D17" s="18" t="str">
        <f>'EVALUACION DEL RIESGO'!P17</f>
        <v>ZONA DE RIESGO MODERADA</v>
      </c>
      <c r="E17" s="25" t="str">
        <f>'EVALUACION DEL RIESGO'!Q17</f>
        <v>Se mantiene en la zona de riesgo</v>
      </c>
      <c r="F17" s="7" t="s">
        <v>103</v>
      </c>
      <c r="G17" s="45" t="s">
        <v>177</v>
      </c>
      <c r="H17" s="21" t="s">
        <v>172</v>
      </c>
      <c r="I17" s="6" t="s">
        <v>178</v>
      </c>
      <c r="J17" s="31" t="s">
        <v>145</v>
      </c>
      <c r="K17" s="43" t="s">
        <v>179</v>
      </c>
    </row>
    <row r="18" spans="1:11" ht="76.5">
      <c r="A18" s="52"/>
      <c r="B18" s="1" t="s">
        <v>79</v>
      </c>
      <c r="C18" s="19" t="str">
        <f>'IDENTIFICACION Y ANALISIS'!L18</f>
        <v xml:space="preserve">ZONA DE RIESGO ALTA </v>
      </c>
      <c r="D18" s="18" t="str">
        <f>'EVALUACION DEL RIESGO'!P18</f>
        <v>ZONA DE RIESGO MODERADA</v>
      </c>
      <c r="E18" s="25" t="str">
        <f>'EVALUACION DEL RIESGO'!Q18</f>
        <v>Cambia la evaluación antes de controles</v>
      </c>
      <c r="F18" s="7" t="s">
        <v>103</v>
      </c>
      <c r="G18" s="45" t="s">
        <v>180</v>
      </c>
      <c r="H18" s="21" t="s">
        <v>181</v>
      </c>
      <c r="I18" s="6" t="s">
        <v>148</v>
      </c>
      <c r="J18" s="31" t="s">
        <v>145</v>
      </c>
      <c r="K18" s="43" t="s">
        <v>182</v>
      </c>
    </row>
    <row r="19" spans="1:11">
      <c r="A19" s="52"/>
      <c r="B19" s="54"/>
      <c r="C19" s="55"/>
      <c r="D19" s="55"/>
      <c r="E19" s="56"/>
      <c r="F19" s="57"/>
      <c r="G19" s="56"/>
      <c r="H19" s="58"/>
      <c r="I19" s="59"/>
    </row>
    <row r="20" spans="1:11">
      <c r="A20" s="15" t="s">
        <v>183</v>
      </c>
      <c r="B20" s="102" t="s">
        <v>184</v>
      </c>
      <c r="C20" s="102"/>
      <c r="D20" s="102"/>
      <c r="E20" s="102"/>
      <c r="F20" s="102"/>
      <c r="G20" s="102"/>
      <c r="H20" s="102" t="s">
        <v>185</v>
      </c>
      <c r="I20" s="102"/>
    </row>
    <row r="21" spans="1:11">
      <c r="A21" s="15" t="s">
        <v>186</v>
      </c>
      <c r="B21" s="102" t="s">
        <v>187</v>
      </c>
      <c r="C21" s="102"/>
      <c r="D21" s="102"/>
      <c r="E21" s="102"/>
      <c r="F21" s="102"/>
      <c r="G21" s="102"/>
      <c r="H21" s="102" t="s">
        <v>188</v>
      </c>
      <c r="I21" s="102"/>
    </row>
    <row r="22" spans="1:11">
      <c r="A22" s="15" t="s">
        <v>189</v>
      </c>
      <c r="B22" s="102" t="s">
        <v>187</v>
      </c>
      <c r="C22" s="102"/>
      <c r="D22" s="102"/>
      <c r="E22" s="102"/>
      <c r="F22" s="102"/>
      <c r="G22" s="102"/>
      <c r="H22" s="102" t="s">
        <v>188</v>
      </c>
      <c r="I22" s="102"/>
    </row>
    <row r="23" spans="1:11">
      <c r="A23" s="15" t="s">
        <v>190</v>
      </c>
      <c r="B23" s="97">
        <v>45323</v>
      </c>
      <c r="C23" s="98"/>
    </row>
    <row r="25" spans="1:11">
      <c r="A25" s="99" t="s">
        <v>191</v>
      </c>
      <c r="B25" s="99"/>
      <c r="C25" s="99"/>
      <c r="D25" s="99"/>
      <c r="E25" s="99"/>
      <c r="F25" s="99"/>
      <c r="G25" s="99"/>
      <c r="H25" s="99"/>
      <c r="I25" s="99"/>
    </row>
    <row r="26" spans="1:11">
      <c r="A26" s="99" t="s">
        <v>192</v>
      </c>
      <c r="B26" s="99"/>
      <c r="C26" s="99"/>
      <c r="D26" s="99"/>
      <c r="E26" s="99"/>
      <c r="F26" s="99" t="s">
        <v>193</v>
      </c>
      <c r="G26" s="99"/>
      <c r="H26" s="99"/>
      <c r="I26" s="99"/>
    </row>
    <row r="27" spans="1:11">
      <c r="A27" s="100" t="s">
        <v>194</v>
      </c>
      <c r="B27" s="100"/>
      <c r="C27" s="100"/>
      <c r="D27" s="100"/>
      <c r="E27" s="100"/>
      <c r="F27" s="101">
        <v>43920</v>
      </c>
      <c r="G27" s="100"/>
      <c r="H27" s="100"/>
      <c r="I27" s="100"/>
    </row>
    <row r="28" spans="1:11" ht="24.75" customHeight="1">
      <c r="A28" s="91" t="s">
        <v>195</v>
      </c>
      <c r="B28" s="92"/>
      <c r="C28" s="92"/>
      <c r="D28" s="92"/>
      <c r="E28" s="93"/>
      <c r="F28" s="94">
        <v>45323</v>
      </c>
      <c r="G28" s="95"/>
      <c r="H28" s="95"/>
      <c r="I28" s="96"/>
    </row>
    <row r="29" spans="1:11">
      <c r="A29" s="89"/>
      <c r="B29" s="89"/>
      <c r="C29" s="89"/>
      <c r="D29" s="89"/>
      <c r="E29" s="89"/>
      <c r="F29" s="89"/>
      <c r="G29" s="89"/>
      <c r="H29" s="89"/>
      <c r="I29" s="89"/>
    </row>
    <row r="30" spans="1:11">
      <c r="A30" s="89"/>
      <c r="B30" s="89"/>
      <c r="C30" s="89"/>
      <c r="D30" s="89"/>
      <c r="E30" s="89"/>
      <c r="F30" s="89"/>
      <c r="G30" s="89"/>
      <c r="H30" s="89"/>
      <c r="I30" s="89"/>
    </row>
    <row r="31" spans="1:11">
      <c r="A31" s="89"/>
      <c r="B31" s="89"/>
      <c r="C31" s="89"/>
      <c r="D31" s="89"/>
      <c r="E31" s="89"/>
      <c r="F31" s="89"/>
      <c r="G31" s="89"/>
      <c r="H31" s="89"/>
      <c r="I31" s="89"/>
    </row>
    <row r="32" spans="1:11">
      <c r="A32" s="89"/>
      <c r="B32" s="89"/>
      <c r="C32" s="89"/>
      <c r="D32" s="89"/>
      <c r="E32" s="89"/>
      <c r="F32" s="89"/>
      <c r="G32" s="89"/>
      <c r="H32" s="89"/>
      <c r="I32" s="89"/>
    </row>
    <row r="33" spans="1:9">
      <c r="A33" s="89"/>
      <c r="B33" s="89"/>
      <c r="C33" s="89"/>
      <c r="D33" s="89"/>
      <c r="E33" s="89"/>
      <c r="F33" s="89"/>
      <c r="G33" s="89"/>
      <c r="H33" s="89"/>
      <c r="I33" s="89"/>
    </row>
    <row r="34" spans="1:9">
      <c r="A34" s="89"/>
      <c r="B34" s="89"/>
      <c r="C34" s="89"/>
      <c r="D34" s="89"/>
      <c r="E34" s="89"/>
      <c r="F34" s="89"/>
      <c r="G34" s="89"/>
      <c r="H34" s="89"/>
      <c r="I34" s="89"/>
    </row>
    <row r="35" spans="1:9">
      <c r="A35" s="89"/>
      <c r="B35" s="89"/>
      <c r="C35" s="89"/>
      <c r="D35" s="89"/>
      <c r="E35" s="89"/>
      <c r="F35" s="89"/>
      <c r="G35" s="89"/>
      <c r="H35" s="89"/>
      <c r="I35" s="89"/>
    </row>
    <row r="36" spans="1:9">
      <c r="A36" s="89"/>
      <c r="B36" s="89"/>
      <c r="C36" s="89"/>
      <c r="D36" s="89"/>
      <c r="E36" s="89"/>
      <c r="F36" s="89"/>
      <c r="G36" s="89"/>
      <c r="H36" s="89"/>
      <c r="I36" s="89"/>
    </row>
    <row r="37" spans="1:9">
      <c r="A37" s="89"/>
      <c r="B37" s="89"/>
      <c r="C37" s="89"/>
      <c r="D37" s="89"/>
      <c r="E37" s="89"/>
      <c r="F37" s="89"/>
      <c r="G37" s="89"/>
      <c r="H37" s="89"/>
      <c r="I37" s="89"/>
    </row>
    <row r="38" spans="1:9">
      <c r="A38" s="89"/>
      <c r="B38" s="89"/>
      <c r="C38" s="89"/>
      <c r="D38" s="89"/>
      <c r="E38" s="89"/>
      <c r="F38" s="89"/>
      <c r="G38" s="89"/>
      <c r="H38" s="89"/>
      <c r="I38" s="89"/>
    </row>
    <row r="39" spans="1:9">
      <c r="A39" s="89"/>
      <c r="B39" s="89"/>
      <c r="C39" s="89"/>
      <c r="D39" s="89"/>
      <c r="E39" s="89"/>
      <c r="F39" s="89"/>
      <c r="G39" s="89"/>
      <c r="H39" s="89"/>
      <c r="I39" s="89"/>
    </row>
  </sheetData>
  <mergeCells count="52">
    <mergeCell ref="B22:G22"/>
    <mergeCell ref="H22:I22"/>
    <mergeCell ref="A4:A5"/>
    <mergeCell ref="B4:B5"/>
    <mergeCell ref="C4:C5"/>
    <mergeCell ref="D4:D5"/>
    <mergeCell ref="E4:F4"/>
    <mergeCell ref="G4:G5"/>
    <mergeCell ref="H4:H5"/>
    <mergeCell ref="I4:I5"/>
    <mergeCell ref="B20:G20"/>
    <mergeCell ref="H20:I20"/>
    <mergeCell ref="B21:G21"/>
    <mergeCell ref="H21:I21"/>
    <mergeCell ref="A6:A17"/>
    <mergeCell ref="B23:C23"/>
    <mergeCell ref="A25:I25"/>
    <mergeCell ref="A26:E26"/>
    <mergeCell ref="F26:I26"/>
    <mergeCell ref="A27:E27"/>
    <mergeCell ref="F27:I27"/>
    <mergeCell ref="A28:E28"/>
    <mergeCell ref="F28:I28"/>
    <mergeCell ref="A29:E29"/>
    <mergeCell ref="F29:I29"/>
    <mergeCell ref="A30:E30"/>
    <mergeCell ref="F30:I30"/>
    <mergeCell ref="A31:E31"/>
    <mergeCell ref="F31:I31"/>
    <mergeCell ref="A32:E32"/>
    <mergeCell ref="F32:I32"/>
    <mergeCell ref="A33:E33"/>
    <mergeCell ref="F33:I33"/>
    <mergeCell ref="A34:E34"/>
    <mergeCell ref="F34:I34"/>
    <mergeCell ref="A35:E35"/>
    <mergeCell ref="F35:I35"/>
    <mergeCell ref="A36:E36"/>
    <mergeCell ref="F36:I36"/>
    <mergeCell ref="A37:E37"/>
    <mergeCell ref="F37:I37"/>
    <mergeCell ref="A38:E38"/>
    <mergeCell ref="F38:I38"/>
    <mergeCell ref="A39:E39"/>
    <mergeCell ref="F39:I39"/>
    <mergeCell ref="J4:J5"/>
    <mergeCell ref="K4:K5"/>
    <mergeCell ref="B1:G3"/>
    <mergeCell ref="A1:A3"/>
    <mergeCell ref="H1:I1"/>
    <mergeCell ref="H2:I2"/>
    <mergeCell ref="H3:I3"/>
  </mergeCells>
  <phoneticPr fontId="14" type="noConversion"/>
  <conditionalFormatting sqref="C6:D19">
    <cfRule type="cellIs" dxfId="15" priority="25" stopIfTrue="1" operator="equal">
      <formula>"ZONA DE RIESGO EXTREMA"</formula>
    </cfRule>
    <cfRule type="cellIs" dxfId="14" priority="26" stopIfTrue="1" operator="equal">
      <formula>"ZONA DE RIESGO ALTA"</formula>
    </cfRule>
    <cfRule type="cellIs" dxfId="13" priority="27" stopIfTrue="1" operator="equal">
      <formula>"ZONA DE RIESGO MODERADA"</formula>
    </cfRule>
    <cfRule type="cellIs" dxfId="12" priority="28" stopIfTrue="1" operator="equal">
      <formula>"ZONA DE RIESGO BAJA"</formula>
    </cfRule>
  </conditionalFormatting>
  <conditionalFormatting sqref="G8:G16 E19:G19 E6:E18 G18">
    <cfRule type="cellIs" dxfId="11" priority="38" stopIfTrue="1" operator="equal">
      <formula>"Cambia la evaluación antes de controles"</formula>
    </cfRule>
  </conditionalFormatting>
  <conditionalFormatting sqref="E19:F19 E6:E18">
    <cfRule type="cellIs" dxfId="10" priority="37" stopIfTrue="1" operator="equal">
      <formula>"Se mantiene en la zona de riesgo"</formula>
    </cfRule>
  </conditionalFormatting>
  <conditionalFormatting sqref="G8:G16 E19:G19 E6:E18 G18">
    <cfRule type="cellIs" dxfId="9" priority="39" stopIfTrue="1" operator="equal">
      <formula>"Cambia la evaluación antes de controles"</formula>
    </cfRule>
    <cfRule type="cellIs" dxfId="8" priority="40" stopIfTrue="1" operator="equal">
      <formula>"Se mantiene en la zona de riesgo"</formula>
    </cfRule>
  </conditionalFormatting>
  <conditionalFormatting sqref="G6:G7">
    <cfRule type="cellIs" dxfId="7" priority="9" stopIfTrue="1" operator="equal">
      <formula>"Se mantiene en la zona de riesgo"</formula>
    </cfRule>
    <cfRule type="cellIs" dxfId="6" priority="10" stopIfTrue="1" operator="equal">
      <formula>"Cambia la evaluación antes de controles"</formula>
    </cfRule>
    <cfRule type="cellIs" dxfId="5" priority="11" stopIfTrue="1" operator="equal">
      <formula>"Cambia la evaluación antes de controles"</formula>
    </cfRule>
  </conditionalFormatting>
  <conditionalFormatting sqref="G6:G16 G18:G19">
    <cfRule type="cellIs" dxfId="4" priority="12" stopIfTrue="1" operator="equal">
      <formula>"Se mantiene en la zona de riesgo"</formula>
    </cfRule>
  </conditionalFormatting>
  <conditionalFormatting sqref="G17">
    <cfRule type="cellIs" dxfId="3" priority="2" stopIfTrue="1" operator="equal">
      <formula>"Cambia la evaluación antes de controles"</formula>
    </cfRule>
  </conditionalFormatting>
  <conditionalFormatting sqref="G17">
    <cfRule type="cellIs" dxfId="2" priority="3" stopIfTrue="1" operator="equal">
      <formula>"Cambia la evaluación antes de controles"</formula>
    </cfRule>
    <cfRule type="cellIs" dxfId="1" priority="4" stopIfTrue="1" operator="equal">
      <formula>"Se mantiene en la zona de riesgo"</formula>
    </cfRule>
  </conditionalFormatting>
  <conditionalFormatting sqref="G17">
    <cfRule type="cellIs" dxfId="0" priority="1" stopIfTrue="1" operator="equal">
      <formula>"Se mantiene en la zona de riesgo"</formula>
    </cfRule>
  </conditionalFormatting>
  <dataValidations count="3">
    <dataValidation allowBlank="1" showInputMessage="1" showErrorMessage="1" promptTitle="EVENTO INCIERTO" prompt="Escriba AQUI el evento incierto, positivo o negativo que se pueda presentar motivado por la FORTALEZA, OPORTUNIDAD, DEBILIDAD o AMENAZA" sqref="G9:G10 G13:G19" xr:uid="{00000000-0002-0000-0200-000000000000}"/>
    <dataValidation allowBlank="1" showInputMessage="1" showErrorMessage="1" promptTitle="EVENTO INCIERTO" sqref="G11:G12" xr:uid="{15857AE3-E6D4-4B9F-919A-65E9DF54A768}"/>
    <dataValidation type="list" allowBlank="1" showInputMessage="1" showErrorMessage="1" sqref="F6:F18" xr:uid="{6E94BBBF-C9E1-4009-BD9A-32FC9576DF39}">
      <formula1>$E$56:$E$60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c15988-2876-44c7-abc0-1bdffd82a190">
      <Terms xmlns="http://schemas.microsoft.com/office/infopath/2007/PartnerControls"/>
    </lcf76f155ced4ddcb4097134ff3c332f>
    <Contrato_x0020_Activo xmlns="25c15988-2876-44c7-abc0-1bdffd82a190">true</Contrato_x0020_Activo>
    <TaxCatchAll xmlns="ec0a869d-cec4-4f9f-ad5f-6abe3d0f0ae2" xsi:nil="true"/>
  </documentManagement>
</p:properties>
</file>

<file path=customXml/itemProps1.xml><?xml version="1.0" encoding="utf-8"?>
<ds:datastoreItem xmlns:ds="http://schemas.openxmlformats.org/officeDocument/2006/customXml" ds:itemID="{E6E2DE52-89A8-442B-93F2-8BC1F852C933}"/>
</file>

<file path=customXml/itemProps2.xml><?xml version="1.0" encoding="utf-8"?>
<ds:datastoreItem xmlns:ds="http://schemas.openxmlformats.org/officeDocument/2006/customXml" ds:itemID="{EBB62508-B212-4893-8937-015DAABB7062}"/>
</file>

<file path=customXml/itemProps3.xml><?xml version="1.0" encoding="utf-8"?>
<ds:datastoreItem xmlns:ds="http://schemas.openxmlformats.org/officeDocument/2006/customXml" ds:itemID="{87C6BDF5-8A39-43BA-8905-FFEE7F353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2018-07-19T12:47:44Z</dcterms:created>
  <dcterms:modified xsi:type="dcterms:W3CDTF">2024-12-11T23:16:21Z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MediaServiceImageTags">
    <vt:lpwstr/>
  </property>
</Properties>
</file>