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codeName="ThisWorkbook" defaultThemeVersion="124226"/>
  <mc:AlternateContent xmlns:mc="http://schemas.openxmlformats.org/markup-compatibility/2006">
    <mc:Choice Requires="x15">
      <x15ac:absPath xmlns:x15ac="http://schemas.microsoft.com/office/spreadsheetml/2010/11/ac" url="https://tneco.sharepoint.com/sites/CompartidaTNE/Documentos compartidos/Gestión HSEQ/3. GESTIÓN COMERCIAL/REGISTROS 2022/"/>
    </mc:Choice>
  </mc:AlternateContent>
  <xr:revisionPtr revIDLastSave="0" documentId="8_{BDBD51FA-1D18-4040-8B72-79DC504230C8}" xr6:coauthVersionLast="47" xr6:coauthVersionMax="47" xr10:uidLastSave="{00000000-0000-0000-0000-000000000000}"/>
  <bookViews>
    <workbookView xWindow="-110" yWindow="-110" windowWidth="19420" windowHeight="10300" tabRatio="621" xr2:uid="{00000000-000D-0000-FFFF-FFFF00000000}"/>
  </bookViews>
  <sheets>
    <sheet name="Contratos 2022" sheetId="11" r:id="rId1"/>
    <sheet name="contratos" sheetId="2" state="hidden" r:id="rId2"/>
    <sheet name="PROCESOS" sheetId="3" state="hidden" r:id="rId3"/>
    <sheet name="ENTREGADAS" sheetId="4" state="hidden" r:id="rId4"/>
    <sheet name="ADJUDICADAS" sheetId="5" state="hidden" r:id="rId5"/>
    <sheet name="NO ADJUDICADAS" sheetId="6" state="hidden" r:id="rId6"/>
    <sheet name="NO PRESENTADAS" sheetId="7" state="hidden" r:id="rId7"/>
  </sheets>
  <definedNames>
    <definedName name="_xlnm._FilterDatabase" localSheetId="0" hidden="1">'Contratos 2022'!$A$6:$T$7</definedName>
    <definedName name="_xlnm.Print_Area" localSheetId="1">contratos!$A$1:$J$43</definedName>
    <definedName name="_xlnm.Print_Area" localSheetId="0">'Contratos 2022'!$B$6:$S$7</definedName>
    <definedName name="TIPO_CONTRATACIÓN">#REF!</definedName>
    <definedName name="Z_ACE37389_4D16_49CE_9554_EF70B5DE1A1D_.wvu.PrintArea" localSheetId="1" hidden="1">contratos!$A$1:$J$43</definedName>
    <definedName name="Z_ACE37389_4D16_49CE_9554_EF70B5DE1A1D_.wvu.PrintArea" localSheetId="0" hidden="1">'Contratos 2022'!$B$6:$S$7</definedName>
    <definedName name="Z_BAFF9CEF_D40C_49A2_9F2E_8FCE71F596B2_.wvu.PrintArea" localSheetId="1" hidden="1">contratos!$A$1:$J$43</definedName>
    <definedName name="Z_BAFF9CEF_D40C_49A2_9F2E_8FCE71F596B2_.wvu.PrintArea" localSheetId="0" hidden="1">'Contratos 2022'!$B$6:$S$7</definedName>
    <definedName name="Z_BC5BAE97_F842_4842_A602_9A1588194B7F_.wvu.PrintArea" localSheetId="1" hidden="1">contratos!$A$1:$J$43</definedName>
    <definedName name="Z_BC5BAE97_F842_4842_A602_9A1588194B7F_.wvu.PrintArea" localSheetId="0" hidden="1">'Contratos 2022'!$B$6:$S$7</definedName>
    <definedName name="Z_D1085FE6_763C_42C2_B5E9_344FA421BF69_.wvu.PrintArea" localSheetId="1" hidden="1">contratos!$A$1:$J$43</definedName>
    <definedName name="Z_D1085FE6_763C_42C2_B5E9_344FA421BF69_.wvu.PrintArea" localSheetId="0" hidden="1">'Contratos 2022'!$B$6:$S$7</definedName>
  </definedNames>
  <calcPr calcId="191028"/>
  <customWorkbookViews>
    <customWorkbookView name="LICITACIONES - Vista personalizada" guid="{BAFF9CEF-D40C-49A2-9F2E-8FCE71F596B2}" mergeInterval="0" personalView="1" maximized="1" xWindow="-8" yWindow="-8" windowWidth="1936" windowHeight="1056" tabRatio="621" activeSheetId="3"/>
    <customWorkbookView name="COMERCIAL 3 FSG - Vista personalizada" guid="{D1085FE6-763C-42C2-B5E9-344FA421BF69}" mergeInterval="0" personalView="1" maximized="1" xWindow="-8" yWindow="-8" windowWidth="1936" windowHeight="1056" tabRatio="621" activeSheetId="7"/>
    <customWorkbookView name="COMERCIAL2 FSG - Vista personalizada" guid="{ACE37389-4D16-49CE-9554-EF70B5DE1A1D}" mergeInterval="0" personalView="1" xWindow="130" yWindow="31" windowWidth="1251" windowHeight="980" tabRatio="621" activeSheetId="3"/>
    <customWorkbookView name="HP - Vista personalizada" guid="{BC5BAE97-F842-4842-A602-9A1588194B7F}" mergeInterval="0" personalView="1" maximized="1" xWindow="-8" yWindow="-8" windowWidth="1382" windowHeight="744" tabRatio="621"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7" i="11" l="1"/>
  <c r="S8" i="11"/>
  <c r="S22" i="11"/>
  <c r="S21" i="11"/>
  <c r="S20" i="11"/>
  <c r="S19" i="11"/>
  <c r="S17" i="11"/>
  <c r="S18" i="11"/>
  <c r="S16" i="11"/>
  <c r="S15" i="11"/>
  <c r="O11" i="11" l="1"/>
  <c r="S11" i="11" s="1"/>
  <c r="O10" i="11"/>
  <c r="S10" i="11" s="1"/>
  <c r="O9" i="11"/>
  <c r="O14" i="11" l="1"/>
  <c r="O12" i="11"/>
  <c r="O13" i="11"/>
  <c r="S14" i="11" l="1"/>
  <c r="H12" i="11"/>
  <c r="S13" i="11" l="1"/>
  <c r="S12" i="11" l="1"/>
  <c r="E9" i="4" l="1"/>
  <c r="F9" i="4"/>
</calcChain>
</file>

<file path=xl/sharedStrings.xml><?xml version="1.0" encoding="utf-8"?>
<sst xmlns="http://schemas.openxmlformats.org/spreadsheetml/2006/main" count="673" uniqueCount="488">
  <si>
    <t xml:space="preserve"> Código:  GC-FR-01</t>
  </si>
  <si>
    <t>LISTADO DE CLIENTES</t>
  </si>
  <si>
    <t xml:space="preserve"> Versión: 1</t>
  </si>
  <si>
    <t xml:space="preserve"> Página:  1 de 1</t>
  </si>
  <si>
    <t>Vigente desde : 06-06-2022</t>
  </si>
  <si>
    <t>RELACION DE CONTRATOS</t>
  </si>
  <si>
    <t>Item</t>
  </si>
  <si>
    <t>ENTIDAD</t>
  </si>
  <si>
    <t>No. Contrato</t>
  </si>
  <si>
    <t xml:space="preserve">NOMBRE DEL CONTRATISTA </t>
  </si>
  <si>
    <t>NIT CONTRATISTA</t>
  </si>
  <si>
    <t>CONTACTO</t>
  </si>
  <si>
    <t>OBJETO DE LA LICITACION</t>
  </si>
  <si>
    <t>VALOR CONTRATO</t>
  </si>
  <si>
    <t>FEHA SUSCRIPCION CONTRATO</t>
  </si>
  <si>
    <t>FECHA DE INICIO</t>
  </si>
  <si>
    <t>FECHA FINAL</t>
  </si>
  <si>
    <t>ADICIÓN N° 1</t>
  </si>
  <si>
    <t>ADICIÓN N°2</t>
  </si>
  <si>
    <t>VALOR ADICION</t>
  </si>
  <si>
    <t>PRORROGA N° 1</t>
  </si>
  <si>
    <t>PRORROGA N° 2</t>
  </si>
  <si>
    <t>VALOR TOTAL DEL CONTRATO</t>
  </si>
  <si>
    <t xml:space="preserve">OBSERVACIONES </t>
  </si>
  <si>
    <t>ESSA</t>
  </si>
  <si>
    <t>CW- 109255</t>
  </si>
  <si>
    <t>Transportes Especiales Nueva Era SAS</t>
  </si>
  <si>
    <t>901056044-3</t>
  </si>
  <si>
    <t>ALIRIO.GOMEZ@essa.com.co</t>
  </si>
  <si>
    <t>Prestacion de servicio de transporte terrestre de personas en vehiculo tipo liviano</t>
  </si>
  <si>
    <t>Alcaldia Mayor de Bogota</t>
  </si>
  <si>
    <t>NO.4233100–735–2021</t>
  </si>
  <si>
    <t>Consorcio Transportes DC</t>
  </si>
  <si>
    <t>901473246–2</t>
  </si>
  <si>
    <t>obuitragoh@alcaldiabogota.gov.co</t>
  </si>
  <si>
    <t>Prestacion del sevicio püblico de transporte ferrestre automotor, con plena aufonomia tecnica y administrativa y bajo su propia responsabiidad, para las dependencias que con forman Ia Secretarla General de Ia Alcaldla Mayor de Bogota D.C."</t>
  </si>
  <si>
    <t>UDBP</t>
  </si>
  <si>
    <t>163-2021-UBPD</t>
  </si>
  <si>
    <t>Consoricio Transportes TFN</t>
  </si>
  <si>
    <t>901495730-0</t>
  </si>
  <si>
    <t>jdiazj@ubpdbusquedadesaparecidos.co</t>
  </si>
  <si>
    <t>Contratar el servicio de transporte público especial terrestre para la sede central y sedes territoriales y satélites de la UBPD</t>
  </si>
  <si>
    <t xml:space="preserve">Afinia </t>
  </si>
  <si>
    <t>9010560044-3</t>
  </si>
  <si>
    <t>mery.garnica@afinia.com.co</t>
  </si>
  <si>
    <t>Servicio de transportes especial convencionado en atlantico, cesar y bolivar.</t>
  </si>
  <si>
    <t>TM</t>
  </si>
  <si>
    <t>CTO 1133-21</t>
  </si>
  <si>
    <t>CONSORCIO TRANSPORTES FN 2021</t>
  </si>
  <si>
    <t>gestion.segbrt@transmilenio.gov.co</t>
  </si>
  <si>
    <t>DSC477 CONTRATAR LA PRESTACIÓN DEL SERVICIO DE TRANSPORTE PARA LAS
PERSONAS QUE APOYAN LAS FUNCIONES Y ACTIVIDADES DE LOS PROYECTOS Y
CONTRATOS A CARGO DE LA DIRECCIÓN TÉCNICA DE SEGURIDAD DE TRANSMILENIO
S.A.</t>
  </si>
  <si>
    <t>Gas Natural</t>
  </si>
  <si>
    <t>C01/5619004159</t>
  </si>
  <si>
    <t>pdiaz@grupovanti.com</t>
  </si>
  <si>
    <t>SERVICIO DE TRANSPORTE EJECUTIVO</t>
  </si>
  <si>
    <t>SED</t>
  </si>
  <si>
    <t>Operacion – 46251839.0</t>
  </si>
  <si>
    <t>Consorcio Secretaria  2022</t>
  </si>
  <si>
    <t>901542695-2</t>
  </si>
  <si>
    <t>rvivas@educacionbogota.gov.co</t>
  </si>
  <si>
    <t>CONTRATAR EL SERVICIO PÚBLICO DE TRANSPORTE TERRESTRE AUTOMOTOR ESPECIAL PARA EL  DESARROLLO DE LAS ACTIVIDADES PROGRAMADAS POR LA SECRETARÍA DE EDUCACIÓN DEL DISTRITO</t>
  </si>
  <si>
    <t>ACUACAR</t>
  </si>
  <si>
    <t>002-2022</t>
  </si>
  <si>
    <t>lzunigas@acuacar.com</t>
  </si>
  <si>
    <t>Prestacion de servicio publico de transporte terrestre automotor especial para empleados de Aguas Cartagena S.A. ESP</t>
  </si>
  <si>
    <t>UNIDAD DE RESTITUCION DE TIERRAS</t>
  </si>
  <si>
    <t>1053-2022</t>
  </si>
  <si>
    <t>UT TRANS ESPECIALES 2022</t>
  </si>
  <si>
    <t>901570729-3</t>
  </si>
  <si>
    <t>jeimy.cuchia@urt.gov.co</t>
  </si>
  <si>
    <t>“Contratar la prestación de los servicios de transporte 
público terrestre especial automotor en las diferentes modalidades requeridas con conductor para las 
Direcciones Territoriales con las que cuenta la Unidad Administrativa Especial de Gestión de 
Restitución de Tierras Despojadas.”.</t>
  </si>
  <si>
    <t>IDEAM</t>
  </si>
  <si>
    <t>RN-60</t>
  </si>
  <si>
    <t>UNION TEMPORAL UNIDOS TN 2022</t>
  </si>
  <si>
    <t>901584208-9</t>
  </si>
  <si>
    <t>cbobadilla@ideam.gov.co</t>
  </si>
  <si>
    <t>La presente negociación tiene como objeto “PRESTAR EL SERVICIO DE TRANSPORTE 
INTEGRAL (TERRESTRE, MARÍTIMO, FLUVIAL, AFORO, EQUINO) A TODO COSTO PARA ATENDER LAS 
NECESIDADES DE MOVILIZACIÓN DE FUNCIONARIOS Y CONTRATISTAS DEL IDEAM”, cuyas características 
técnicas se encuentran detalladas en la ficha técnica de producto, bien y/o servicio anexa al presente documento y de 
conformidad con el procedimiento establecido en el Reglamento de Funcionamiento y operación de la Bolsa para el 
Mercado de Compras Públicas.</t>
  </si>
  <si>
    <t>ANLA</t>
  </si>
  <si>
    <t>003-2022</t>
  </si>
  <si>
    <t>jarojas@anla.gov.co</t>
  </si>
  <si>
    <t xml:space="preserve"> Prestar el servicio de transporte terrestre especial en el Territorio Nacional para la Autoridad Nacional  de Licencias Ambientales </t>
  </si>
  <si>
    <t>FONDO COLOMBIA EN PAZ</t>
  </si>
  <si>
    <t>379-2022</t>
  </si>
  <si>
    <t>shirlley.cardenas@fondocolombiaenpaz.gov.co</t>
  </si>
  <si>
    <t>Contratar el servicio publico de transporte terrestre especial automotor 7x24 por demanda con conductor para realizar el desplazamiento del personal del P.A. Fondo Colombia en Paz a nivel nacional</t>
  </si>
  <si>
    <t>UNIDAD DE VICTIMAS</t>
  </si>
  <si>
    <t>Consorcio TNETRANES 2022</t>
  </si>
  <si>
    <t>901600967-1</t>
  </si>
  <si>
    <t>transportespae@unidadvictimas.gov.co</t>
  </si>
  <si>
    <t>“Contratar a través de la Bolsa Mercantil de Colombia el Servicio de  Transporte Multimodal Terrestre con Conductor, a todo costo, para transporte de funcionarios, colaboradores, población  víctima o en riesgo, material o equipos, para la atención inmediata de Emergencias en zonas de riesgo, misiones  humanitarias y la prevención de hechos victimizantes en todo el territorio nacional”</t>
  </si>
  <si>
    <t>UNION TEMPORAL RED CULTURAL</t>
  </si>
  <si>
    <t>C435-CAF-2022-0050</t>
  </si>
  <si>
    <t>edwin.luna@biblored.gov.co</t>
  </si>
  <si>
    <t xml:space="preserve">A traves de su equipo tecnico y profesional, administrara, operara, y realizara los mantenimientos preventivos y correctivos que requiera el Bibliomovil de la red distrital de bibliotecas publicas, su prototipo modular de biblioteca, su carroceria y todos sus elementos complementarios y accesorios asi como todas las acciones necesarias para la adecuada operacion del biblomovil, en el marco de la operacion 435 de 2022 </t>
  </si>
  <si>
    <t>C435-CAF-2022-0049</t>
  </si>
  <si>
    <t>Mediante su equipo tecnico de conductores y flota asociada, prestara los servicios de transporte de pasajeros y carga que se relacionan en el alcance del objeto de conformidad con el agendamiento que realice la supervision conforme la necesidad de BibloRed y segun las caracteristicas, modalidad, clase de vehiculos y tarifas cotizadas en su propuesta en el marco de la operacion No. 435 de 2022</t>
  </si>
  <si>
    <t>SECRETARIA DE GOBIERNO</t>
  </si>
  <si>
    <t>1247-2022</t>
  </si>
  <si>
    <t>CONSORCIO TRANSPORTES SG</t>
  </si>
  <si>
    <t>901622614-1</t>
  </si>
  <si>
    <t>maria.suarez@gobiernobogota.gov.co</t>
  </si>
  <si>
    <t>“PRESTACIÓN DEL SERVICIO DE TRANSPORTE PÚBLICO TERRESTRE 
AUTOMOTOR ESPECIAL PARA LOS PROYECTOS Y LAS DEPENDENCIAS DEL NIVEL 
CENTRAL DE LA SECRETARIA DISTRITAL DE GOBIERNO”.</t>
  </si>
  <si>
    <t>CONTRATOS  EJECUTADOS 2015</t>
  </si>
  <si>
    <t>ITEM</t>
  </si>
  <si>
    <t xml:space="preserve">ENTIDAD  CONTRATANTE </t>
  </si>
  <si>
    <t xml:space="preserve">NIT CONTRATANTE </t>
  </si>
  <si>
    <t>NO. CONTRATO</t>
  </si>
  <si>
    <t>OBJETO</t>
  </si>
  <si>
    <t>FECHA TERMINACION</t>
  </si>
  <si>
    <t>CLASIFICACION</t>
  </si>
  <si>
    <t xml:space="preserve">VEHICULOS </t>
  </si>
  <si>
    <t xml:space="preserve">1
</t>
  </si>
  <si>
    <t>INSTITUTO GEOGRÁFICO AGUSTÍN CODAZZI (IGAC)</t>
  </si>
  <si>
    <t xml:space="preserve"> 899.999.004-9</t>
  </si>
  <si>
    <t>166881-15</t>
  </si>
  <si>
    <t>Prestación del servicio público de transporte terrestre automotor especial y de carga a nivel nacional</t>
  </si>
  <si>
    <t>78111800
78101800</t>
  </si>
  <si>
    <t>Camioneta doble cabina 4X4, Campero 4X4, Camioneta Tipo Van de 10 a 19 pasajero, Bus, Camión</t>
  </si>
  <si>
    <t>CAJA DE VIVIENDA POPULAR</t>
  </si>
  <si>
    <t>899.999.074-4</t>
  </si>
  <si>
    <t>232-2014</t>
  </si>
  <si>
    <t>Contratar la prestación integral del servicio público de transporte terrestre automotor especial</t>
  </si>
  <si>
    <t>15 camionetas doble cabina 4x4</t>
  </si>
  <si>
    <t>UNIVERSIDAD DISTRITAL FRANCISCO JOSE DE CALDAS</t>
  </si>
  <si>
    <t>899.999.230-7</t>
  </si>
  <si>
    <t>774-2015</t>
  </si>
  <si>
    <t xml:space="preserve">Servicio de transporte público terrestre automotor especial </t>
  </si>
  <si>
    <t>3 vans de 6 psj
3 camperos 4x4
3 camionetas doble cabina</t>
  </si>
  <si>
    <t xml:space="preserve">ORGANIZACIÓN INTERNACIONAL PARA LAS MIGRACIONES </t>
  </si>
  <si>
    <t>899999001-7</t>
  </si>
  <si>
    <t>PSPJ-2216-NAJ-843</t>
  </si>
  <si>
    <t xml:space="preserve">53 Camionetas doble cabina </t>
  </si>
  <si>
    <t>ALCALDÍA MUNICIPIO DE SOACHA</t>
  </si>
  <si>
    <t>800.094.755-7</t>
  </si>
  <si>
    <t>830-2014</t>
  </si>
  <si>
    <t>PRESTACIÓN DEL SERVICIO PÚBLICO DE TRANSPORTE TERRESTRE AUTOMOTOR  ESPECIAL PARA LAS DIFERENTES DEPENDENCIAS DE LA ALCALDIA MUNICIPAL  DE SOACHA</t>
  </si>
  <si>
    <t xml:space="preserve"> 20 CAMIONETAS DOBLE CABINA 4X4</t>
  </si>
  <si>
    <t>569-2015</t>
  </si>
  <si>
    <t xml:space="preserve"> 21 CAMIONETAS DOBLE CABINA 4X4</t>
  </si>
  <si>
    <t xml:space="preserve">CORPORACION AUTONOMA REGIONAL DEL ALTO MAGDALENA </t>
  </si>
  <si>
    <t>800.255.580-7</t>
  </si>
  <si>
    <t>115-2015</t>
  </si>
  <si>
    <t xml:space="preserve">Contratar la prestación integral del servicio público de transporte terrestre automotor especial de pasajeros </t>
  </si>
  <si>
    <t>2 camperos 
3 camionetas doble cabina</t>
  </si>
  <si>
    <t>CORPOBOYACÁ - CORPORACIÓN AUTÓNOMA REGIONAL DE BOYACÁ</t>
  </si>
  <si>
    <t>800.252.843-5</t>
  </si>
  <si>
    <t xml:space="preserve">  CDS 2014-15 </t>
  </si>
  <si>
    <t>CONTRATAR EL SERVICIO DE TRANSPORTE PÚBLICO TERRESTRE AUTOMOTOR EN LA MODALIDAD DE SERVICIO ESPECIAL Y DE CARGA, PARA ATENDER LAS NECESIDADES DE MOVILIZACIÓN DE PERSONAL, MATERIALES Y EQUIPOS EN LOS MUNICIPIOS DE LA JURISDICCIÓN DE CORPOBOYCA O FUERA DE ELLA CUANDO LAS NECESIDADES LO REQUIERAN</t>
  </si>
  <si>
    <t>14 Camionetas doble cabina 4X4
 3 Camperos 4X4</t>
  </si>
  <si>
    <t>ALCALDIA DE BARRANQUILLA</t>
  </si>
  <si>
    <t>890.102.018-1</t>
  </si>
  <si>
    <t xml:space="preserve">Prestacion de servicio de transporte de carga </t>
  </si>
  <si>
    <t>6 camiones</t>
  </si>
  <si>
    <t>AGUAS DE BOGOTA SAS ESP</t>
  </si>
  <si>
    <t>899.999.094-1</t>
  </si>
  <si>
    <t>91-2015</t>
  </si>
  <si>
    <t xml:space="preserve">VOLQUETAS X DEMANDA </t>
  </si>
  <si>
    <t>93-2015</t>
  </si>
  <si>
    <t>UNIDAD ADMINSITRATIVA DE SERVICIOS PUBLICOS - UAESP</t>
  </si>
  <si>
    <t>900.126.860-4</t>
  </si>
  <si>
    <t>CAMIONETAS 4X4</t>
  </si>
  <si>
    <t>SECRETARIA DISTRITAL DE GOBIERNO</t>
  </si>
  <si>
    <t>899.999.061-9</t>
  </si>
  <si>
    <t xml:space="preserve">4 Camioneta doble cabina 4X4 
13 Campero 4X4
 17 MICROBUS </t>
  </si>
  <si>
    <t>14896-14</t>
  </si>
  <si>
    <t>BOYACÁ - GOBERNACIÓN</t>
  </si>
  <si>
    <t>891.800.498-1</t>
  </si>
  <si>
    <t>1967-2015</t>
  </si>
  <si>
    <t>PRESTACION DEL SERVICIO PUBLICO DE TRANSPORTE TERRESTRE AUTOMOTOR ESPECIAL Y DE CARGA PARA EL TRANSPORTE DE PERSONAL, EQUIPOS, HERRAMIENTAS Y MATERIALES, PARA ATENDER LAS ACTIVIDADES DE LOS
DIFERENTES PROGRAMAS PROPUESTOS POR EL GOBIERNO DEPARTAMENTAL, EN DESARROLLO DEL PROYECTO “FORTALECIMIENTO EN LA PRESTACIÓN DEL SERVICIO DE TRANSPORTE Y MOVILIZACIÓN COMO APOYO A LOS DIFERENTES PROGRAMAS DEL GOBIERNO EN EL DEPARTAMENTO DE BOYACA</t>
  </si>
  <si>
    <t>16 CAMIONETA DOBLE CABINA PLATON 4x4</t>
  </si>
  <si>
    <t>SECRETARIA DISTRITAL DE EDUCACION</t>
  </si>
  <si>
    <t>3596-2014</t>
  </si>
  <si>
    <t xml:space="preserve">SERVICIO DE TRANSPORTE ESCOLAR </t>
  </si>
  <si>
    <t>BUSES X DEMANDA</t>
  </si>
  <si>
    <t>CAR - CORPORACIÓN AUTÓNOMA REGIONAL DE CUNDINAMARCA</t>
  </si>
  <si>
    <t>899.999.062-6</t>
  </si>
  <si>
    <t xml:space="preserve">594 DE 2014 </t>
  </si>
  <si>
    <t>CONTRATAR LA PRESTACIÓN DEL SERVICIO DE TRANSPORTE PÚBLICO TERRESTRE AUTOMOTOR ESPECIAL DE PASAJEROS Y DE CARGA – VEHÍCULOS DOBLE CABINA 4X4 Y UNA MOTO CON CONDUCTOR PARA ATENDER LAS NECESIDADES DE MOVILIZACIÓN DE PERSONAL, MATERIALES Y EQUIPOS EN LOS MUNICIPIOS DE LA JURISDICCIÓN O FUERA DE ELLA CUANDO LAS NECESIDADES LO REQUIERAN, CON EL FIN DE ATENDER LOS DIFERENTES PROYECTOS QUE ADELANTA LA CORPORACIÓN</t>
  </si>
  <si>
    <t>107 Camionetas Doble Cabina 4x4</t>
  </si>
  <si>
    <t>BOGOTÁ D.C. - SECRETARÍA DISTRITAL DE MOVILIDAD</t>
  </si>
  <si>
    <t>Contratar la prestación integral del servicio público de transporte terrestre automotor especial con el fin de apoyar las actividades que desarrolla fuera de las instalaciones, de acuerdo con las características técnicas definidas por la Entidad</t>
  </si>
  <si>
    <t>05 de junio 2015</t>
  </si>
  <si>
    <t>17 MINIVANS 
31 CAMIONETAS 4x4 
3 BUSES</t>
  </si>
  <si>
    <t xml:space="preserve">  CDS 2016054</t>
  </si>
  <si>
    <t>17 Camionetas doble cabina 4X4
 3 Camperos 4X4</t>
  </si>
  <si>
    <t>QUINDÍO - GOBERNACIÓN</t>
  </si>
  <si>
    <t>890.001.639-1</t>
  </si>
  <si>
    <t>SA005-ADM483-CPS-2016</t>
  </si>
  <si>
    <t>PRESTACION DE SERVICIO PÚBLICO DE TRANSPORTE TERRESTRE AUTOMOTOR ESPECIAL PARA EL DEPARTAMENTO DEL QUINDÍO"</t>
  </si>
  <si>
    <t xml:space="preserve"> +Camionetas doble cabina.
1 Van de 6 pasajeros 
1 Microbús 
2 Bus</t>
  </si>
  <si>
    <t>640-2016</t>
  </si>
  <si>
    <t>20 Camionetas Doble Cabina 4x4</t>
  </si>
  <si>
    <t xml:space="preserve">CAS - CORPORACIÓN AUTÓNOMA REGIONAL DE SANTANDER
</t>
  </si>
  <si>
    <t>804.000.292-0</t>
  </si>
  <si>
    <t>00370-2016</t>
  </si>
  <si>
    <t>CONTRATAR LA PRESTACION DEL SERVICIO DE TRANSPORTE PÚBLICO, EN LA MODALIDAD DE TRANSPORTE ESPECIAL TERRESTRE AUTOMOTOR, PARA EL TRASLADO DE LOS  CONTRATISTAS Y/O FUNCIONARIOS QUE SE ENCUENTRAN VINCULADOS EN LA EJECUCION DEL CONVENIO INTERADMINISTRATIVO GGC No. 169-2016, RADICADO CAS No. 005-00284-2016, SUSCRITO ENTRE EL MINISTERIO DE MINAS Y ENERGÍA Y LA CORPORACIÓN AUTÓNOMA REGIONAL DE SANTANDER CAS</t>
  </si>
  <si>
    <t>4 Camionetas Doble Cabina 4x4</t>
  </si>
  <si>
    <t>PRESTACIÓN DEL SERVICIO DE TRANSPORTE PUBLICO TERRESTRE AUTOMOTOR  ESPECIAL PARA EL TRANSPORTE DE PERSONAL, EQUIPOS Y HERRAMIENTAS PARA ATENDER LOS DIFERENTES PROGRAMAS DE LA GOBERNACIÓN DEL DEPARTAMENTO DE BOYACÁ, EN EL DESARROLLO DEL PROYECTO ¿MEJORAMIENTO DEL SERVICIO DE TRANSPORTE DE FUNCIONARIOS Y EQUIPOS PARA CUBRIR LA DEMANDA DE LAS SECTORIALES, COMO APOYO A LOS PROGRAMAS DE LA GOBERNACIÓN DE BOYACÁ</t>
  </si>
  <si>
    <t>16 CAMIONETAS DOBLE CABINA 
4 CAMPEROS 4X4</t>
  </si>
  <si>
    <t>CRC - CORPORACIÓN AUTÓNOMA REGIONAL DEL CAUCA</t>
  </si>
  <si>
    <t>891.501.885 - 4</t>
  </si>
  <si>
    <t>0256-03-08-20016</t>
  </si>
  <si>
    <t>CONTRATAR EL ALQUILER DE SIETE (7) VEHICULOS 4X4, DESTINADOS AL DESPLAZAMIENTO DEL PERSONAL ENCARGADO DEL DESARROLLO  DEL CONVENIO N° 171 DE 2016, CELEBRADO ENTRE EL MINISTERIO DE MINAS Y ENERGIA Y LA CORPORACION AUTONOMA REGIONAL DEL CAUCA - C.R.C.</t>
  </si>
  <si>
    <t xml:space="preserve">14 CAMIONETAS DOBLE CABINA </t>
  </si>
  <si>
    <t>CALDAS - ALCALDÍA MUNICIPIO DE RISARALDA</t>
  </si>
  <si>
    <t>891.480.032-7</t>
  </si>
  <si>
    <t xml:space="preserve">
006- 2016</t>
  </si>
  <si>
    <t>Prestación de servicios de transporte público terrestre automotor escolar según rutas y frecuencias requeridas por las diferentes instituciones educativas del municipio de Risaralda Caldas, segundo semestre año 2016</t>
  </si>
  <si>
    <t>34 BUSES</t>
  </si>
  <si>
    <t xml:space="preserve">ATLÁNTICO - ALCALDÍA DISTRITO ESPECIAL, INDUSTRIAL Y PORTUARIO BARRANQUILLA
</t>
  </si>
  <si>
    <t>PRESTACIÓN DE SERVICIOS DE TRASPORTE DE CARGA  PARA APOYAR LOS OPERATIVOS DE RECUPERACIÓN DEL ESPACIO PÚBLICO Y DE CONTROL URBANO, QUE  ADELANTA EL DISTRITO DE BARRANQUILLA EN EL CENTRO HISTÓRICO CON EL FIN DE CUBRIR LAS ÁREAS REQUERIDAS PARA EL PROYECTO DE VALORIZACIÓN POR BENEFICIO GENERAL</t>
  </si>
  <si>
    <t>296 DE 2016</t>
  </si>
  <si>
    <t>PRESTACION DEL SERVCIO DE TRANSPORTE PUBLICO AUTOMOTOR ESPECIAL CON CONDUCTOR A TODO COSTO , PARA EL DESARROLLO DE LAS ACTIVIDADES DEL CONTRATO INTERADMINISTRATIVO Nª 214-2016, SUSCRITO ENTRE LA UNIVERSIDAD DISTRITAL FRANCISCO JOSE DE CALDAS Y LA SECRETARIA DISTRITAL DE MOVILIDAD</t>
  </si>
  <si>
    <t xml:space="preserve">10 Camionetas Doble Cabina 4x4 10 VANS </t>
  </si>
  <si>
    <t xml:space="preserve">AGENCIA NACIONAL DEL ESPECTRO (ANE)
</t>
  </si>
  <si>
    <t>900.334.266-3</t>
  </si>
  <si>
    <t>67 de 2016</t>
  </si>
  <si>
    <t xml:space="preserve">Contratar la prestación del servicio de transporte terrestre automotor público especial con cubrimiento en el territorio nacional, con el fin de movilizar el recurso humano, materiales y equipos de la Agencia Nacional del Espectro - ANE en cumplimiento de sus funciones.
</t>
  </si>
  <si>
    <t xml:space="preserve">19 Camionetas Doble Cabina 4x4 </t>
  </si>
  <si>
    <t>FERNANDO SUAREZ GONZALEZ</t>
  </si>
  <si>
    <t>C.C. No. 19,450,358</t>
  </si>
  <si>
    <t>Representante legal</t>
  </si>
  <si>
    <t>TRANSPORTES ESPECIALES FSG SAS</t>
  </si>
  <si>
    <t>No DE PROCESO</t>
  </si>
  <si>
    <t>PRESUPUESTO</t>
  </si>
  <si>
    <t>CIUDAD</t>
  </si>
  <si>
    <t>MANIFESTACIÓN INTERES</t>
  </si>
  <si>
    <t>AUDIENCIA DE ACLARACIONES</t>
  </si>
  <si>
    <t xml:space="preserve">OBSERVCIONES A PLIEGOS </t>
  </si>
  <si>
    <t>FECHA DE CIERRE</t>
  </si>
  <si>
    <t>EVALUACION</t>
  </si>
  <si>
    <t>PUBLICACION EVALUACIONES PRELIMINARES</t>
  </si>
  <si>
    <t xml:space="preserve">OBSERVACIONES A LAS EVALUACIONES </t>
  </si>
  <si>
    <t xml:space="preserve">EVALUACION DEFINITIVA </t>
  </si>
  <si>
    <t>ADJUDICACIÓN</t>
  </si>
  <si>
    <t xml:space="preserve">CANTIDAD  Y CLASE DE VEHICULOS </t>
  </si>
  <si>
    <t xml:space="preserve">ADJUDICADA 
SI   NO </t>
  </si>
  <si>
    <t xml:space="preserve">CONTRATO No </t>
  </si>
  <si>
    <t>OBSERVACIONES</t>
  </si>
  <si>
    <t>REPRESENTANTE COMERCIAL A CARGO</t>
  </si>
  <si>
    <t>MUNICIPIO DE ENVIGADO</t>
  </si>
  <si>
    <t>ENV-10-30-0219-19</t>
  </si>
  <si>
    <t>TRANSPORTE TERRESTRE AUTOMOTOR ESPECIAL DE PASAJEROS CON CONDUCTOR PARA LAS DIFERENTES DEPENDENCIAS DEL MUNICIPIO DE ENVIGADO AÑO 2019</t>
  </si>
  <si>
    <t>Envigado</t>
  </si>
  <si>
    <t>n/a</t>
  </si>
  <si>
    <t>21/01/2019, 09:00 a.m. PENDIENTE APERTURA</t>
  </si>
  <si>
    <t xml:space="preserve">SUBSIDIO FAMILIAR </t>
  </si>
  <si>
    <t xml:space="preserve">
CORPORINOQUÍA - CORPORACIÓN AUTÓNOMA REGIONAL DE LA ORINOQUÍA
</t>
  </si>
  <si>
    <t>LP-001-2019</t>
  </si>
  <si>
    <t xml:space="preserve">PRESTAR A TODO COSTO A LA CORPORACIÓN AUTÓNOMA REGIONAL DE LA ORINOQUIA (CORPORINOQUIA), EL SERVICIO PUBLICO DE TRANSPORTE TERRESTRE AUTOMOTOR ESPECIAL, CON DESTINO LOCAL, DEPARTAMENTAL, REGIONAL Y NACIONAL       </t>
  </si>
  <si>
    <t>15/02/2019, 03:00 p.m.</t>
  </si>
  <si>
    <t>28/02/2019, 08:30 a.m.</t>
  </si>
  <si>
    <t>Curso conductores manejo de extintores</t>
  </si>
  <si>
    <t>ATLÁNTICO - ALCALDÍA DISTRITO ESPECIAL, INDUSTRIAL Y PORTUARIO BARRANQUILLA</t>
  </si>
  <si>
    <t xml:space="preserve">Licitación Pública : LP-010-2019 </t>
  </si>
  <si>
    <t>PRESTAR EL SERVICIO DE TRANSPORTE ESCOLAR PARA LOS NIÑOS, NIÑAS Y JÓVENES PRIORITARIAMENTE EN LOS NIVELES 1 Y 2 DEL SISBEN FOCALIZADOS EN LAS INSTITUCIONES EDUCATIVAS DEL DISTRITO DE BARRANQUILLA DE ACUERDO CON LA NECESIDAD DEL PROGRAMA Y LA DINÁMICA DE MEJORAMIENTO E INTERVENCIÓN DE LA INFRAESTRUCTURA DE LAS MISMAS</t>
  </si>
  <si>
    <t>06/03/2019, 11:00 a.m.</t>
  </si>
  <si>
    <t>ANTIOQUIA - GOBERNACIÓN</t>
  </si>
  <si>
    <t>SUBASTA INVERSA No. 9228</t>
  </si>
  <si>
    <t>PRESTACIÓN DEL SERVICIO DE TRANSPORTE TERRESTRE AUTOMOTOR PARA
APOYAR LA GESTIÓN DE LA GOBERNACIÓN DE ANTIOQUIA</t>
  </si>
  <si>
    <t>14/02/2019, 09:00 a.m.</t>
  </si>
  <si>
    <t>27/02/2019, 08:00 a.m.</t>
  </si>
  <si>
    <t xml:space="preserve">ANTIOQUIA - CORPORACIÓN PARA EL FOMENTO DE LA EDUCACIÓN SUPERIOR - MEDELLÍN
</t>
  </si>
  <si>
    <t>SAM 002-2019</t>
  </si>
  <si>
    <t>PRESTAR LOS SERVICIOS DE TRANSPORTE QUE REQUIERA LA CORPORACIÓN PARA EL FOMENTO DE LA EDUCACIÓN SUPERIOR”</t>
  </si>
  <si>
    <t xml:space="preserve"> $ 64,144,936</t>
  </si>
  <si>
    <t>Febrero 5 al 8 de 2019 hasta las 17:00</t>
  </si>
  <si>
    <t>Febrero 15 al 20 de 2019</t>
  </si>
  <si>
    <t>Marzo 12 de 2019 a las 9:00</t>
  </si>
  <si>
    <t xml:space="preserve">BOYACÁ - ALCALDÍA MUNICIPIO DE PAIPA
</t>
  </si>
  <si>
    <t>LP 004/2019</t>
  </si>
  <si>
    <t>SERVICIO DE TRANSPORTE ESCOLAR PARA LOS ESTUDIANTES MATRICULADOS
EN LAS INSTITUCIONES EDUCATIVAS OFICIALES DEL MUNICIPIO DE PAIPA</t>
  </si>
  <si>
    <t>$ 582,237,764</t>
  </si>
  <si>
    <t>COOPERATIVA DE HOSPITALES DE ANTIOQUIA</t>
  </si>
  <si>
    <t xml:space="preserve">INVITACIÓN ABIERTA No. 001-2019 </t>
  </si>
  <si>
    <t xml:space="preserve"> PRESTACIÓN DEL SERVICIO DE TRANSPORTE Y ENTREGA DE MEDICAMENTOS E INSUMOS HOSPITALARIOS A ENTIDADES HOSPITALARIAS,PACIENTES Y USUARIOS PUERTA A PUERTA EN LA REGIONAL VALLE DE ABURRÁ, REGIONAL DE URABÁ, REGIONAL DE ORIENTE, REGIONAL SUROESTE, REGIONAL MAGDALENA MEDIO.</t>
  </si>
  <si>
    <t xml:space="preserve">
SENA - Centro de Desarrollo Agropecuario y Agroindustrial
Detalle del Proceso Número 45530
</t>
  </si>
  <si>
    <t xml:space="preserve">Solicitud de estudios de mercado No 45530 </t>
  </si>
  <si>
    <t>Contratar la prestación del servicio de transporte terrestre especial para los aprendices del Centro de Desarrollo Agropecuario y Agroindustrial del SENA Regional Boyacà, de conformidad con las siguiente especificaciones.</t>
  </si>
  <si>
    <t xml:space="preserve">
CASANARE - ALCALDÍA MUNICIPIO DE SAN LUIS DE PALENQUE
</t>
  </si>
  <si>
    <t>SELECCIÓNABREVIADA-SLP-CAS-2019-004</t>
  </si>
  <si>
    <t>PRESTAR EL SERVICIO DE TRANSPORTE TERRESTRE A TODO COSTO PARA GARANTIZAR EL DESPLAZAMIENTO DEL SEÑOR ALCALDE  Y DEMÁS FUNCIONARIOS DE LA ALCALDÍA DURANTE LA EJECUCIÓN Y OPERACIÓN DE LOS PROYECTOS ENMARCADOS DENTRO DEL  PLAN DE DESARROLLO MUNICIPAL Y EN CUMPLIMIENTO DE LAS ACTIVIDADES MISIONALES</t>
  </si>
  <si>
    <t xml:space="preserve">$ 111,780,000 </t>
  </si>
  <si>
    <t>Desde el 07 de
Febrero de
2019 al 11 de
Febrero de
2019
Hasta las 5:00 p.m.</t>
  </si>
  <si>
    <t>Desde el 07 de
Febrero de
2019 al 13 de
Febrero de
2019
Hasta las 09:00
a.m.</t>
  </si>
  <si>
    <t xml:space="preserve">
ANTIOQUIA - ALCALDÍA MUNICIPIO DE ZARAGOZA
</t>
  </si>
  <si>
    <t>SAMC-001-2019</t>
  </si>
  <si>
    <t>ARRENDAMIENTO DE DOS (02) VEHÍCULOS AUTOMOTORES TIPO CAMIONETA PARA EL TRANSPORTE DEL SEÑOR ALCALDE MUNICIPAL DEL MUNICIPIO DE ZARAGOZA – ANTIOQUIA Y DE LOS SECRETARIOS DE DESPACHO, EN CUMPLIMIENTO DE SUS FUNCIONES CONSTITUCIONALES Y LEGALES.</t>
  </si>
  <si>
    <t xml:space="preserve">  $ 230,984,600 </t>
  </si>
  <si>
    <t>6 DE FEBRERO DE 2019 AL 8 DE FEBRERO DE 2019 A LAS 5:00 P.M.</t>
  </si>
  <si>
    <t>13 DE FEBRERO DE 2019 A LAS 08:00 AM</t>
  </si>
  <si>
    <t xml:space="preserve">
SUCRE - ALCALDÍA MUNICIPIO DE COVEÑAS
</t>
  </si>
  <si>
    <t xml:space="preserve"> COV-SA-MC-002-2019</t>
  </si>
  <si>
    <t>ARRENDAMIENTO DE TRES VEHÍCULOS AUTOMOTORES PARA EL CUMPLIMIENTO DE LAS FUNCIONES ASIGNADAS AL SEÑOR ALCALDE Y LOS FUNCIONARIOS DE LA ADMINISTRACIÓN MUNICIPAL DE COVEÑAS - SUCR</t>
  </si>
  <si>
    <t xml:space="preserve">$ 101,921,982 </t>
  </si>
  <si>
    <t>7 y 11 de febrero de 2019</t>
  </si>
  <si>
    <t>12 de febrero de
2019.
Cierre:14 de febrero de 2019.
Hora: 5:00 pm</t>
  </si>
  <si>
    <t xml:space="preserve">
CRC - CORPORACIÓN AUTÓNOMA REGIONAL DEL CAUCA
</t>
  </si>
  <si>
    <t>CRC-SA-001-2019</t>
  </si>
  <si>
    <t>“PRESTAR EL SERVICIO DE TRANSPORTE, PARA LA MOVILIZACION DEL PERSONAL TECNICO DE LA CORPORACION AUTONOMA REGIONAL DEL CAUCA, EN EL AREA DE SU JURISDICCIÓN, CON OCASIÓN DEL EJERCICIO DE AUTORIDAD AMBIENTAL Y EN CUMPLIMIENTO DE SU DEBER MISIONAL, DE CONFORMIDAD CON LAS CONDICIONES Y ESPECIFICACIONES TÉCNICAS EXIGIDAS POR LA ENTIDAD.”</t>
  </si>
  <si>
    <t xml:space="preserve">$ 190,666,640 </t>
  </si>
  <si>
    <t>Hasta el 15 de febrero de 2019. Hora: 04:00 p.m.</t>
  </si>
  <si>
    <t>INSTITUTO MUNICIPAL PARA EL DEPORTE Y LA RECREACION DE IBAGUE</t>
  </si>
  <si>
    <t>SASIP-001-2019</t>
  </si>
  <si>
    <t>SERVICIO DE TRANSPORTE PARA PERSONAL, MATERIALES Y HERRAMIENTAS EN DESARROLLO DE LOS DIFERENTES PROGRAMAS A CARGO DEL IMDRI.</t>
  </si>
  <si>
    <t>14/02/2019, 05:00 p.m.</t>
  </si>
  <si>
    <t>25/02/2019, 03:00 p.m.</t>
  </si>
  <si>
    <t>ENERGÌA DE PEREIRA</t>
  </si>
  <si>
    <t xml:space="preserve">LOG 001-2019 </t>
  </si>
  <si>
    <t>SERVICIO DE TRANSPORTE TERRESTRE AUTOMOTOR ESPECIAL PARA LAS DIFERENTES ACTIVIDADES QUE DESARROLLA LA EMPRESA de energia de pereira s.a. esp., DENTRO Y FUERA DE LAS ÁREAS DE INFLUENCIA URBANA, RURAL, INTERMUNICIPAL Y NACIONAL O DONDE LLEGASE A ESTABLECERSE EN CASO DE TRASLADO</t>
  </si>
  <si>
    <t>08/02/2019, 03:00 p.m.</t>
  </si>
  <si>
    <t xml:space="preserve">
CUNDINAMARCA - PERSONERÍA MUNICIPAL DE FUSAGASUGÁ
</t>
  </si>
  <si>
    <t>PRESTACION DE SERVICIOS DE TRANSPORTE TERRESTRE AUTOMOTOR ESPECIAL PARA LOS FUNCIONARIOS DE LA PERSONERÍA MUNICIPAL DE FUSAGASUGÁ EN CUMPLIMIENTO DE SUS FUNCIONES MISIONALES</t>
  </si>
  <si>
    <t>12/02/2019, 05:00 p.m.</t>
  </si>
  <si>
    <t>20/02/2019, 11:00 a.m.</t>
  </si>
  <si>
    <t xml:space="preserve">
ANTIOQUIA - TECNOLÓGICO DE ANTIOQUIA - MEDELLÍN
</t>
  </si>
  <si>
    <t xml:space="preserve"> 05 SA 2019</t>
  </si>
  <si>
    <t>El contratista suministrará al Tecnológico de Antioquia - Institución Universitaria el servicio de transporte terrestre a otros municipios del departamento y del país para estudiantes, contratistas, docentes, investigadores y personal administrativo como también la prestación del servicio a los diferentes convenios interadministrativos que tiene la entidad, para cubrir no solo los requerimientos necesarios que se deriven del proceso de acreditación institucional, sino los eventos deportivos, culturales derivados del devenir de las actividades institucionales.</t>
  </si>
  <si>
    <t>25/02/2019, 09:00 a.m.</t>
  </si>
  <si>
    <t>SECRETARIA DISTRITAL DE LA MUJER</t>
  </si>
  <si>
    <t xml:space="preserve"> SP-006-2019</t>
  </si>
  <si>
    <t>Contratar la prestación del servicio de transporte terrestre automotor de acuerdo con las necesidades de la Secretaría Distrital de la Mujer para el cumplimiento de su misión y desarrollo de sus funciones.</t>
  </si>
  <si>
    <t>07/02/2019, 11:59 a.m.</t>
  </si>
  <si>
    <t>CORPORACIÓN AUTÓNOMA REGIONAL DEL CENTRO DE ANTIOQUIA</t>
  </si>
  <si>
    <t>150-LP1901-1</t>
  </si>
  <si>
    <t>Prestación del servicio de apoyo a la operación del recurso transporte en CORANTIOQUIA</t>
  </si>
  <si>
    <t>27/02/2019, 07:00 a.m.</t>
  </si>
  <si>
    <t>11/03/2019, 10:00 a.m.</t>
  </si>
  <si>
    <t>RELACION DE LICITACIONES  ANALIZADAS Y PRESENTADAS
FM01-GC</t>
  </si>
  <si>
    <t>Versión: 03</t>
  </si>
  <si>
    <t>Vigencia: 08/07/2012</t>
  </si>
  <si>
    <t>Página: 1  de 1</t>
  </si>
  <si>
    <t>CAROLINA GARCIA</t>
  </si>
  <si>
    <t xml:space="preserve">DIANA ARIAS </t>
  </si>
  <si>
    <t>WEB</t>
  </si>
  <si>
    <t xml:space="preserve">FECHA DE INICIO CONTRATO </t>
  </si>
  <si>
    <t>PNUD</t>
  </si>
  <si>
    <t xml:space="preserve">  PROCESO A2018-0001224 </t>
  </si>
  <si>
    <t>Acuerdo  de  Largo  Plazo para 
Contratar  el  servicio  de  transporte   Terrestre permanente    con    vehículos    tipo    camioneta,    doble    cabina,    4x4  para    realizar  de desplazamientos urbanos y rurales en diferentes departamentos de Colombia</t>
  </si>
  <si>
    <t>3/12/2018, 03:00 p.m.</t>
  </si>
  <si>
    <t>http://procurement-notices.undp.org/view_notice.cfm?notice_id=51584</t>
  </si>
  <si>
    <t>DIANA ARIAS</t>
  </si>
  <si>
    <t>UNIDAD ADMINISTRATIVA ESPECIAL DE GESTIÓN DE RESTITUCIÓN DE TIERRAS DESPOJADAS</t>
  </si>
  <si>
    <t>SI-URT-02-2019</t>
  </si>
  <si>
    <t>Contratar la prestación de los servicios de transporte público terrestre especial automotor en camioneta tipo doble cabina 4x4 con conductor en las diferentes sedes con las que cuenta la Unidad Administrativa Especial de Gestión de Restitución de Tierras Despojadas, incluidos todos los costos operacionales, con una disponibilidad de los vehículos de 24 x 30; así como vehículos adicionales en caso de requerirse, con características diferentes tales como vans, buses, busetas y camiones que garanticen el cumplimiento de los objetivos misionales de LA UNIDAD.</t>
  </si>
  <si>
    <t>21/01/2019, 10:00 a.m.</t>
  </si>
  <si>
    <t>31/01/2019, 03:00 P.M.</t>
  </si>
  <si>
    <t>https://www.secop.gov.co/CO1BusinessLine/Tendering/ContractNoticeView/Index?prevCtxLbl=Buscar+procesos&amp;prevCtxUrl=https%3a%2f%2fwww.secop.gov.co%3a443%2fCO1BusinessLine%2fTendering%2fContractNoticeManagement%2fIndex&amp;notice=CO1.NTC.643930</t>
  </si>
  <si>
    <t>FUNDACION GILBERTO ALZATE AVENDAÑO</t>
  </si>
  <si>
    <t>FUGA-SAMC-069-2018</t>
  </si>
  <si>
    <t>Prestar el servicio integral de transporte automotor terrestre especial a todo costo, de acuerdo con las necesidades de la Fundación Gilberto Alzate Avendaño.</t>
  </si>
  <si>
    <t>15/01/2019, 04:00 p.m.</t>
  </si>
  <si>
    <t>23/01/2019, 11:00 a.m.</t>
  </si>
  <si>
    <t>05/02/2019, 04:00 p.m.</t>
  </si>
  <si>
    <t>https://www.secop.gov.co/CO1BusinessLine/Tendering/ContractNoticeView/Index?notice=CO1.NTC.638820&amp;prevCtxUrl=https%3a%2f%2fwww.secop.gov.co%3a443%2fCO1BusinessLine%2fTendering%2fOpportunityWorkarea%2fIndex%3fdocUniqueIdentifier%3dCO1.OPDOS.2139030&amp;prevCtxLbl=Oportunidades#ContractDocuments</t>
  </si>
  <si>
    <t xml:space="preserve">CAROLINA GARCIA </t>
  </si>
  <si>
    <t>TELEANTIOQUIA</t>
  </si>
  <si>
    <t xml:space="preserve">DRYP 20 – 2019 </t>
  </si>
  <si>
    <t xml:space="preserve">Prestación de servicio público de transporte terrestre automotor especial para la realización y producción del "noticiero", para la vigencia del año 2019. </t>
  </si>
  <si>
    <t>31/01/2019, 04:00 p.m.</t>
  </si>
  <si>
    <t>http://www.teleantioquia.co/solicitud-de-cotizaciones-dryp-20-2019-servicio-de-transporte-especial-para-el-programa-noticiero/</t>
  </si>
  <si>
    <t>IP-URT-01-2019</t>
  </si>
  <si>
    <t xml:space="preserve">  Contratar la prestación de los servicios de transporte público terrestre especial automotor en camioneta tipo doble cabina 4x4 con conductor en las diferentes sedes con las que cuenta la Unidad Administrativa Especial de Gestión de Restitución de Tierras Despojadas, incluidos todos los costos operacionales, con una disponibilidad de los vehículos de 24 x 30; así como vehículos adicionales en caso de requerirse, con características diferentes tales como vans, buses, busetas y camiones que garanti</t>
  </si>
  <si>
    <t>10/01/2019, 09:00 a.m.</t>
  </si>
  <si>
    <t>https://www.secop.gov.co/CO1BusinessLine/Tendering/ContractNoticeView/Index?notice=CO1.NTC.645277&amp;prevCtxUrl=https%3a%2f%2fwww.secop.gov.co%3a443%2fCO1BusinessLine%2fTendering%2fOpportunityWorkArea%2fIndex%3fProfileName%3dCCE-10-Minima_Cuantia%26PPI%3dCO1.PPI.2687728%26DocUniqueName%3dOportunidade%26DocTypeName%3dNextWay.Entities.Marketplace.Tendering.OpportunityDossier%26ProfileVersion%3d6%26DocUniqueIdentifier%3dCO1.OPDOS.2146187&amp;prevCtxLbl=Oportunidades</t>
  </si>
  <si>
    <t xml:space="preserve">CAR - CORPORACIÓN AUTÓNOMA REGIONAL DE CUNDINAMARCA
</t>
  </si>
  <si>
    <t>Licitacionpublica_10_2018</t>
  </si>
  <si>
    <t>CONTRATAR LA PRESTACIÓN DEL SERVICIO DE TRANSPORTE PÚBLICO TERRESTRE AUTOMOTOR ESPECIAL DE PASAJEROS Y DE CARGA – VEHÍCULOS 4X4 CON CONDUCTOR PARA ATENDER LAS NECESIDADES DE MOVILIZACIÓN DE PERSONAL, MATERIALES Y EQUIPOS EN LOS MUNICIPIOS DE LA JURISDICCIÓN O FUERA DE ELLA CUANDO LAS NECESIDADES DEL SERVICIO LO REQUIERAN, CON EL FIN DE ATENDER LOS DIFERENTES PROYECTOS QUE ADELANTA LA CORPORACIÓN</t>
  </si>
  <si>
    <t>14/12/2018, 10:00 a.m.</t>
  </si>
  <si>
    <t>31/12/2018, 10:00 a.m.</t>
  </si>
  <si>
    <t>21/01/2019, 04:00 p.m.</t>
  </si>
  <si>
    <t>https://www.contratos.gov.co/consultas/detalleProceso.do?numConstancia=18-1-195656</t>
  </si>
  <si>
    <t xml:space="preserve">
DIRECCIÓN DE IMPUESTOS Y ADUANAS NACIONALES (DIAN)
</t>
  </si>
  <si>
    <t>SASI-90-002-2018</t>
  </si>
  <si>
    <t>Servicio de transporte terrestre automotor para los servidores públicos de las Direcciones Seccionales de Impuestos y Aduanas de Medellín que prestan servicios en la sede del aeropuerto José Maria córdoba, ubicado en el municipio de Rionegro- Antioquia, y contiguo al aeropuerto zona de carga, viajeros - en la zona franca de Rionegro- Antioquia y en las zonas francas ubicadas en el Área Metropolitana de Medellín y en Antioquia</t>
  </si>
  <si>
    <t>19/12/2018, 10:00 a.m.</t>
  </si>
  <si>
    <t>26/12/2018, 14:30</t>
  </si>
  <si>
    <t>https://www.contratos.gov.co/consultas/detalleProceso.do?numConstancia=18-9-451659</t>
  </si>
  <si>
    <t>INSTITUTO DISTRITAL DE GESTIÓN DE RIESGOS Y CAMBIO CLIMÁTICO IDIGER</t>
  </si>
  <si>
    <t>No. IDIGER-SA-SI-010-2018</t>
  </si>
  <si>
    <t>CONTRATAR EL SERVICIO DE TRANSPORTE TERRESTRE ESPECIAL PARA EL DESARROLLO DE LAS ACTIVIDADES QUE TIENE A CARGO EL IDIGER COMO COORDINADOR DEL SISTEMA DISTRITAL DE GESTIÓN DE RIESGOS Y CAMBIO CLIMÁTICO - SDGR-CC.</t>
  </si>
  <si>
    <t>03/01/2019, 11:00 a.m.</t>
  </si>
  <si>
    <t>16/01/2019, 10:00 a.m.</t>
  </si>
  <si>
    <t>https://www.secop.gov.co/CO1BusinessLine/Tendering/ContractNoticeView/Index?notice=CO1.NTC.626141&amp;prevCtxUrl=https%3a%2f%2fwww.secop.gov.co%3a443%2fCO1BusinessLine%2fTendering%2fOpportunityWorkArea%2fIndex%3fProfileName%3dCCE-07-Seleccion_Abreviada_Subasta%26PPI%3dCO1.PPI.2613808%26DocUniqueName%3dOportunidade%26DocTypeName%3dNextWay.Entities.Marketplace.Tendering.OpportunityDossier%26ProfileVersion%3d10%26DocUniqueIdentifier%3dCO1.OPDOS.2093185&amp;prevCtxLbl=Oportunidades#ContractDocuments</t>
  </si>
  <si>
    <t xml:space="preserve">NO SE PRESENTA POR LA TIPOLOGIA DEL VEHICULO QUE REQUIEREN </t>
  </si>
  <si>
    <t>CUNDINAMARCA - ALCALDÍA MUNICIPIO DE SOPÓ</t>
  </si>
  <si>
    <t>LP-AMS-2018-0005</t>
  </si>
  <si>
    <t xml:space="preserve">Prestación de servicio de transporte terrestre automotor especial de pasajeros para las Instituciones Educativas Públicas en las sesenta y ocho (68) rutas de los sectores Montaña, Norte y Suroccidente durante 182 días de servicio; salidas pedagógicas para la vigencia 2019; una (1) camioneta doble cabina con platón 4x4; ruta circular estudiantes universitarios y seis (6) rutas hacia los Centros de Desarrollo Infantil - CDI de San Gabriel y San Agustín durante 201 días de servicio en el Municipio de Sopó.
  </t>
  </si>
  <si>
    <t>18/01/2019, 07:30 A.M.</t>
  </si>
  <si>
    <t>https://www.contratos.gov.co/consultas/detalleProceso.do?numConstancia=18-1-197658</t>
  </si>
  <si>
    <t>NO SE PRESENTA POR QUE SOLICITAN SEDE EN EL CASCO URBANO Y CONDUCTORES Y MONITORES DEBEN SER DE LA ZONA</t>
  </si>
  <si>
    <t xml:space="preserve">
BOYACÁ - ALCALDÍA MUNICIPIO DE CHIVOR
</t>
  </si>
  <si>
    <t>PC-MCH-SAMC-011-2018</t>
  </si>
  <si>
    <t xml:space="preserve"> CONTRATAR EL SERVICIO DE TRANSPORTE TERRESTRE AUTOMOTOR, PARA ESTUDIANTES DEL ÁREA RURAL DEL MUNICIPIO CHIVOR INSTITUCIÓN EDUCATIVA LA ESMERALDA</t>
  </si>
  <si>
    <t>09/01/2019, 05:30 p.m.</t>
  </si>
  <si>
    <t>11/1/2019, 03:30 p.m.</t>
  </si>
  <si>
    <t>https://www.contratos.gov.co/consultas/detalleProceso.do?numConstancia=18-11-8807764</t>
  </si>
  <si>
    <t>SEGÚN INFORMO DE INDICADORES NO CUMPLIMOS NI SOLOS , NI EN UNION TEMPORAL CON ESCOLYTUR</t>
  </si>
  <si>
    <t>BOLÍVAR - ALCALDÍA DEL DISTRITO TURÍSTICO Y CULTURAL DE CARTAGENA DE INDIAS</t>
  </si>
  <si>
    <t>LICITACION PUBLICA SED Nº 01-2019</t>
  </si>
  <si>
    <t>CONTRATAR LA PRESTACION DE SERVICIO DE TRANSPORTE TERRESTRE AUTOMOTOR ESPECIAL CON CONDUCTOR PARA EL DESPLAZAMIENTO DE LOS ESTUDIANTES DE LAS INSTITUCIONES EDUCATIVAS OFICIALES DEL DISTRITO DE CARTAGENA.</t>
  </si>
  <si>
    <t>https://www.contratos.gov.co/consultas/detalleProceso.do?numConstancia=19-1-197839</t>
  </si>
  <si>
    <t xml:space="preserve">BUSES 2016 EN ADELANTE DEBEN TENR POLIZA TODO RIESGO , DIRECTOR DE PROYECTO </t>
  </si>
  <si>
    <t xml:space="preserve">
MAGDALENA - ALCALDÍA DISTRITO TURÍSTICO CULTURAL E HISTÓRICO DE SANTA MARTA
</t>
  </si>
  <si>
    <t>SA-SIP-016-2018</t>
  </si>
  <si>
    <t>“PRESTACIÓN DE SERVICIOS DE TRANSPORTE ESCOLAR A LOS ESTUDIANTES DE LAS INSTITUCIONES EDUCATIVAS QUINTO CENTENARIO DE SANTA MARTA Y EL CED BUENOS AIRES DESDE DISTINTOS LUGARES DE LA LOCALIDAD No. 2 HASTA LA IED Y EL CED UBICADOS EN EL SECTOR DE BURECHE; Y PARA LOS ESTUDIANTES DEL CENTRO DE DESARROLLO INFANTIL BURECHE, MOVILIZÁNDOLOS DIARIAMENTE DESDE LA COMUNA 9 HASTA EL CDI SECTOR BURECHE EN RECORRIDOS IDA Y VUELTA, EN EL DISTRITO DE SANTA MARTA</t>
  </si>
  <si>
    <t>15/01/2019, 08:00 a.m.</t>
  </si>
  <si>
    <t>https://www.contratos.gov.co/consultas/detalleProceso.do?numConstancia=18-9-451897</t>
  </si>
  <si>
    <t xml:space="preserve">NO ES VIABLE </t>
  </si>
  <si>
    <t xml:space="preserve">
SANTANDER - ALCALDÍA MUNICIPIO DE PIEDECUESTA
</t>
  </si>
  <si>
    <t>SEDU-SASI-022-2018</t>
  </si>
  <si>
    <t>SERVICIO DE TRANSPORTE ESCOLAR PARA LOS ESTUDIANTES QUE PRESENTAN DIFICULTADES DE DESPLAZAMIENTO A LAS INSTITUCIONES EDUCATIVAS OFICIALES EN LA VIGENCIA 2018 Y I SEMESTRE 2020 EN EL MUNICIPIO DE PIEDECUESTA – SANTANDER.</t>
  </si>
  <si>
    <t>14/01/2019, 09:00 A.M.</t>
  </si>
  <si>
    <t>https://www.contratos.gov.co/consultas/detalleProceso.do?numConstancia=18-9-451862</t>
  </si>
  <si>
    <t>24 bus, 17 buseta, 4 micro, 9 micro 9 pasajeros, 2 camioneta. 15% propiedad</t>
  </si>
  <si>
    <t xml:space="preserve">CUNDINAMARCA - ALCALDÍA MUNICIPIO DE FUSAGASUGÁ
</t>
  </si>
  <si>
    <t>LP 2018-0235</t>
  </si>
  <si>
    <t>“PRESTACIÓN DE SERVICIOS DE TRANSPORTE ESCOLAR, PARA ESTUDIANTES FOCALIZADOS DE LAS DIFERENTES INSTITUCIONES EDUCATIVAS Y SUS SEDES DEL MUNICIPIO FUSAGASUGA”</t>
  </si>
  <si>
    <t xml:space="preserve"> $ 698,756,160</t>
  </si>
  <si>
    <t>15-01-2019 10:00 a.m.</t>
  </si>
  <si>
    <t>https://www.contratos.gov.co/consultas/detalleProceso.do?numConstancia=18-1-197342</t>
  </si>
  <si>
    <t xml:space="preserve">No se cumple con los SMMLV, por parte de los integrantes UT </t>
  </si>
  <si>
    <t xml:space="preserve">
CALDAS - EMPRESA DE OBRAS SANITARIAS DE CALDAS
- EMPOCALDAS</t>
  </si>
  <si>
    <t>SOLICITUD PUBLICA DE OFERTAS N° 0005 DE 2019</t>
  </si>
  <si>
    <t xml:space="preserve">PRESTACION DEL SERVICIO DE TRANSPORTE EN LOS 24 SISTEMAS DE ACUEDUCTO Y ALCANTARILLADO DE EMPOCALDAS S.A.  E.S.P. BAJO LAS SIGUIENTES MODALIDADES: 
I. TRANSPORTE DE PERSONAL DE OPERACIÓN Y MANTENIMIENTO
II. TRANSPORTE DE TUBERIA, ACCESORIOS, MATERIALES, Y ESCOMBROS
III. TRANSPORTE DE INSUMOS QUIMICOS
</t>
  </si>
  <si>
    <t>https://www.contratos.gov.co/consultas/detalleProceso.do?numConstancia=19-4-8829262</t>
  </si>
  <si>
    <t>MINISTERIO DE TRANSPORTE</t>
  </si>
  <si>
    <t>SA-001-2019</t>
  </si>
  <si>
    <t>SERVICIO DE TRANSPORTE ESPECIAL PARA LOS FUNCIONARIOS DEL MINISTERIO DE TRANSPORTE EN BOGOTÁ.</t>
  </si>
  <si>
    <t xml:space="preserve">BOGOTA </t>
  </si>
  <si>
    <t>22/01/2019, 10:00 a.m.</t>
  </si>
  <si>
    <t>CAPACIDAD 12 BUSES, UT (todos los integrantes)</t>
  </si>
  <si>
    <t>https://www.secop.gov.co/CO1BusinessLine/Tendering/ContractNoticeView/Index?prevCtxLbl=Buscar+procesos&amp;prevCtxUrl=https%3a%2f%2fwww.secop.gov.co%3a443%2fCO1BusinessLine%2fTendering%2fContractNoticeManagement%2fIndex&amp;notice=CO1.NTC.638848</t>
  </si>
  <si>
    <t xml:space="preserve">
ATLÁNTICO - GOBERNACIÓN
</t>
  </si>
  <si>
    <t>ARRENDAMIENTO DE VEHÍCULOS PARA EL DESPLAZAMIENTO DE LOS FUNCIONARIOS DE LA SECRETARÍA DE EDUCACIÓN DE LA GOBERNACIÓN DEL ATLÁNTICO PARA LA VISITA Y ATENCIÓN DE LAS NECESIDADES DE LAS INSTITUCIONES EDUCATIVAS DE LOS VEINTE (20) MUNICIPIOS NO CERTIFICADOS EN MATERIA DE EDUCACIÓN</t>
  </si>
  <si>
    <t>23/01/2019, 09:00 a.m.</t>
  </si>
  <si>
    <t>https://www.contratos.gov.co/consultas/detalleProceso.do?numConstancia=19-13-8888054</t>
  </si>
  <si>
    <t>VALLE DEL CAUCA - INDUSTRIA DE LICORES DEL VALLE DEL CAUCA</t>
  </si>
  <si>
    <t>ILV-IA-002-2019</t>
  </si>
  <si>
    <t xml:space="preserve">Prestación del servicio de transporte para los servidores públicos de la Industria de Licores del Valle, contratistas y personal de los organismos de control que ejerzan actividades para la Industria de Licores del Valle ubicada en el Km 02 vía Rozo corregimiento de Palmaseca, Municipio de  Palmira en los horarios y eventos que determine la Gerencia de  la Industria de Licores del Valle. </t>
  </si>
  <si>
    <t>https://www.contratos.gov.co/consultas/detalleProceso.do?numConstancia=19-4-8869390</t>
  </si>
  <si>
    <t>Póliza en esceso por valor de $400.000.000</t>
  </si>
  <si>
    <t>GOBERNACION DE CALDAS</t>
  </si>
  <si>
    <t>MIC-SV-001-2019</t>
  </si>
  <si>
    <t xml:space="preserve">Prestación del servicio de transporte terrestre automotor especial para la Secretaría de Vivienda y Territorio del Departamento de Caldas </t>
  </si>
  <si>
    <t>24/01/2019, 04:00 p.m.</t>
  </si>
  <si>
    <t>29/01/2019, 12:00 p.m.</t>
  </si>
  <si>
    <t>https://www.secop.gov.co/CO1BusinessLine/Tendering/ContractNoticeView/Index?notice=CO1.NTC.678684&amp;prevCtxUrl=https%3a%2f%2fwww.secop.gov.co%3a443%2fCO1BusinessLine%2fTendering%2fOpportunityWorkArea%2fIndex%3fProfileName%3dCCE-10-Minima_Cuantia%26PPI%3dCO1.PPI.2796671%26DocUniqueName%3dOportunidade%26DocTypeName%3dNextWay.Entities.Marketplace.Tendering.OpportunityDossier%26ProfileVersion%3d6%26DocUniqueIdentifier%3dCO1.OPDOS.2193891&amp;prevCtxLbl=Oportunidades</t>
  </si>
  <si>
    <t xml:space="preserve">Sede ppal en Manizales </t>
  </si>
  <si>
    <t xml:space="preserve">NO SE PRESENTA PIDEN SEDE EN MANIZALES CONSTITUIDA HACE 2 AÑOS </t>
  </si>
  <si>
    <t xml:space="preserve">
ATLÁNTICO - ALCALDÍA DISTRITO ESPECIAL, INDUSTRIAL Y PORTUARIO BARRANQUILLA
</t>
  </si>
  <si>
    <t xml:space="preserve"> IMC-002-2019</t>
  </si>
  <si>
    <t>“PRESTACIÓN DE SERVICIOS DE TRANSPORTE PARA EL PERSONAL DE LA ADMINISTRACIÓN DISTRITAL, QUE REQUIERA MOVILIZARSE EN CUMPLIMIENTO DE SUS FUNCIONES”.</t>
  </si>
  <si>
    <t>25/01/2019, 2:30 P.M.</t>
  </si>
  <si>
    <t>https://www.contratos.gov.co/consultas/detalleProceso.do?numConstancia=19-13-8905674</t>
  </si>
  <si>
    <t xml:space="preserve">NO SE PRESENTA POR PRECIOS BAJOS </t>
  </si>
  <si>
    <t>ASOCIACION AEROPUERTO DEL CAFÉ</t>
  </si>
  <si>
    <t>SI-AAC-001-2019</t>
  </si>
  <si>
    <t>PRESTACIÓN DEL SERVICIO DE TRANSPORTE PÚBLICO ESPECIAL PARA LA ASOCIACIÓN AEROPUERTO DEL CAFÉ</t>
  </si>
  <si>
    <t>28/01/2019, 05:00 P.M.</t>
  </si>
  <si>
    <t>31/01/2019, 09:00 a.m.</t>
  </si>
  <si>
    <t>https://www.secop.gov.co/CO1BusinessLine/Tendering/ContractNoticeView/Index?notice=CO1.NTC.653230&amp;prevCtxUrl=https%3a%2f%2fwww.secop.gov.co%3a443%2fCO1BusinessLine%2fTendering%2fOpportunityWorkarea%2fIndex%3fdocUniqueIdentifier%3dCO1.OPDOS.2160312&amp;prevCtxLbl=Oportunidades</t>
  </si>
  <si>
    <t>Precios muy bajos</t>
  </si>
  <si>
    <t xml:space="preserve">
ATLANTICO - ESTABLECIMIENTO PÚBLICO AMBIENTAL BARRANQUILLA VERDE
</t>
  </si>
  <si>
    <t xml:space="preserve"> SA- MC- 001 de 2019</t>
  </si>
  <si>
    <t>SERVICIO DE TRANSPORTE PARA EJERCER LAS NECESIDADES MISIONALES Y DE INVERSIÓN DEL ESTABLECIMIENTO PUBLICO AMBIENTAL BARRANQUILLA VERDE</t>
  </si>
  <si>
    <t>29/01/2019, 09:00 a.m.</t>
  </si>
  <si>
    <t>https://www.contratos.gov.co/consultas/detalleProceso.do?numConstancia=19-11-8861562</t>
  </si>
  <si>
    <t xml:space="preserve">SOLICITAN DE PROPIEDAD LA CAMIONETA WAGON 4X2 PARTICULAR </t>
  </si>
  <si>
    <t xml:space="preserve">
CORPAMAG - CORPORACIÓN AUTÓNOMA REGIONAL DEL MAGDALENA
</t>
  </si>
  <si>
    <t>LP 002 DE 2019</t>
  </si>
  <si>
    <t>ALQUILER DE VEHÍCULOS PARA REALIZAR LAS VISITAS DE CONTROL Y SEGUIMIENTO Y EJERCER AUTORIDAD AMBIENTAL</t>
  </si>
  <si>
    <t>08/02/2019, 09:00 a.m.</t>
  </si>
  <si>
    <t>https://www.contratos.gov.co/consultas/detalleProceso.do?numConstancia=19-1-198008</t>
  </si>
  <si>
    <t xml:space="preserve">NOCUMPLIMOS INDICADORES DE ENDEUDAMIENTO MENOR O IGUAL A 40 </t>
  </si>
  <si>
    <t xml:space="preserve">
BOLÍVAR - INSTITUTO DE CULTURA Y TURISMO DE BOLÍVAR - CARTAGENA
</t>
  </si>
  <si>
    <t>SA-MC-ICT-01-2019</t>
  </si>
  <si>
    <t>LA PRESTACIÓN DE SERVICIOS DE TRANSPORTE TERRESTRE PARA EL INSTITUTO DE CULTURA Y TURISMO DE BOLÍVAR</t>
  </si>
  <si>
    <t>04/02/2019, 10:00 a.m.</t>
  </si>
  <si>
    <t>https://www.contratos.gov.co/consultas/detalleProceso.do?numConstancia=19-11-8882555</t>
  </si>
  <si>
    <t xml:space="preserve">NO SE CUMPLE CONEL PEFIL DEL COORDINADOR </t>
  </si>
  <si>
    <t>MUNICIPIO DE MEDELLIN</t>
  </si>
  <si>
    <t>0009013106 de 2019</t>
  </si>
  <si>
    <t>Servicio de transporte terrestre automotor especial de pasajeros</t>
  </si>
  <si>
    <t>31/01/2019, 10:00 a.m.</t>
  </si>
  <si>
    <t>11/02/2019, 10:00 a.m.</t>
  </si>
  <si>
    <t>https://www.secop.gov.co/CO1BusinessLine/Tendering/ContractNoticeView/Index?notice=CO1.NTC.654914&amp;prevCtxUrl=https%3a%2f%2fwww.secop.gov.co%3a443%2fCO1BusinessLine%2fTendering%2fOpportunityWorkArea%2fIndex%3fProfileName%3dCCE-07-Seleccion_Abreviada_Subasta%26PPI%3dCO1.PPI.2726341%26DocUniqueName%3dOportunidade%26DocTypeName%3dNextWay.Entities.Marketplace.Tendering.OpportunityDossier%26ProfileVersion%3d10%26DocUniqueIdentifier%3dCO1.OPDOS.2166163&amp;prevCtxLbl=Oportunidades</t>
  </si>
  <si>
    <t>Solicitan 105 Vehículos a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</si>
</sst>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2" formatCode="_-* #,##0\ &quot;€&quot;_-;\-* #,##0\ &quot;€&quot;_-;_-* &quot;-&quot;\ &quot;€&quot;_-;_-@_-"/>
    <numFmt numFmtId="164" formatCode="_-&quot;$&quot;\ * #,##0_-;\-&quot;$&quot;\ * #,##0_-;_-&quot;$&quot;\ * &quot;-&quot;_-;_-@_-"/>
    <numFmt numFmtId="165" formatCode="_-&quot;$&quot;\ * #,##0.00_-;\-&quot;$&quot;\ * #,##0.00_-;_-&quot;$&quot;\ * &quot;-&quot;??_-;_-@_-"/>
    <numFmt numFmtId="166" formatCode="_-&quot;$&quot;* #,##0.00_-;\-&quot;$&quot;* #,##0.00_-;_-&quot;$&quot;* &quot;-&quot;??_-;_-@_-"/>
    <numFmt numFmtId="167" formatCode="_(&quot;€&quot;\ * #,##0.00_);_(&quot;€&quot;\ * \(#,##0.00\);_(&quot;€&quot;\ * &quot;-&quot;??_);_(@_)"/>
    <numFmt numFmtId="168" formatCode="_ &quot;€&quot;\ * #,##0.00_ ;_ &quot;€&quot;\ * \-#,##0.00_ ;_ &quot;€&quot;\ * &quot;-&quot;??_ ;_ @_ "/>
    <numFmt numFmtId="169" formatCode="_ * #,##0.00_ ;_ * \-#,##0.00_ ;_ * &quot;-&quot;??_ ;_ @_ "/>
    <numFmt numFmtId="170" formatCode="_ * #,##0_ ;_ * \-#,##0_ ;_ * &quot;-&quot;??_ ;_ @_ "/>
    <numFmt numFmtId="171" formatCode="_(&quot;€&quot;\ * #,##0_);_(&quot;€&quot;\ * \(#,##0\);_(&quot;€&quot;\ * &quot;-&quot;??_);_(@_)"/>
    <numFmt numFmtId="172" formatCode="_-[$$-240A]\ * #,##0_-;\-[$$-240A]\ * #,##0_-;_-[$$-240A]\ * &quot;-&quot;??_-;_-@_-"/>
  </numFmts>
  <fonts count="44">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9"/>
      <name val="Arial"/>
      <family val="2"/>
    </font>
    <font>
      <b/>
      <sz val="11"/>
      <name val="Arial Narrow"/>
      <family val="2"/>
    </font>
    <font>
      <sz val="10"/>
      <name val="Arial"/>
      <family val="2"/>
    </font>
    <font>
      <sz val="12"/>
      <name val="Arial Narrow"/>
      <family val="2"/>
    </font>
    <font>
      <sz val="8"/>
      <name val="Arial"/>
      <family val="2"/>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0"/>
      <color theme="1"/>
      <name val="Arial"/>
      <family val="2"/>
    </font>
    <font>
      <b/>
      <sz val="9"/>
      <color theme="1"/>
      <name val="Arial"/>
      <family val="2"/>
    </font>
    <font>
      <sz val="10"/>
      <color theme="9" tint="-0.249977111117893"/>
      <name val="Arial"/>
      <family val="2"/>
    </font>
    <font>
      <sz val="11"/>
      <color theme="10"/>
      <name val="Calibri"/>
      <family val="2"/>
      <scheme val="minor"/>
    </font>
    <font>
      <sz val="9"/>
      <color theme="1"/>
      <name val="Arial"/>
      <family val="2"/>
    </font>
    <font>
      <b/>
      <sz val="8"/>
      <color theme="1"/>
      <name val="Arial"/>
      <family val="2"/>
    </font>
    <font>
      <sz val="8"/>
      <color theme="1"/>
      <name val="Arial"/>
      <family val="2"/>
    </font>
    <font>
      <sz val="10"/>
      <color theme="1"/>
      <name val="Arial Narrow"/>
      <family val="2"/>
    </font>
    <font>
      <sz val="14"/>
      <color theme="1"/>
      <name val="Calibri"/>
      <family val="2"/>
      <scheme val="minor"/>
    </font>
    <font>
      <sz val="11"/>
      <name val="Arial Narrow"/>
      <family val="2"/>
    </font>
    <font>
      <u/>
      <sz val="8.25"/>
      <color theme="10"/>
      <name val="Calibri"/>
      <family val="2"/>
    </font>
    <font>
      <u/>
      <sz val="10"/>
      <color theme="10"/>
      <name val="Arial"/>
      <family val="2"/>
    </font>
    <font>
      <sz val="8"/>
      <color theme="1"/>
      <name val="Calibri"/>
      <family val="2"/>
      <scheme val="minor"/>
    </font>
    <font>
      <sz val="8"/>
      <name val="Calibri"/>
      <family val="2"/>
      <scheme val="minor"/>
    </font>
    <font>
      <sz val="8"/>
      <color rgb="FFFF000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rgb="FF9999FF"/>
        <bgColor indexed="64"/>
      </patternFill>
    </fill>
    <fill>
      <patternFill patternType="solid">
        <fgColor rgb="FFFFFF99"/>
        <bgColor indexed="64"/>
      </patternFill>
    </fill>
    <fill>
      <patternFill patternType="solid">
        <fgColor rgb="FFFF0000"/>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4">
    <xf numFmtId="0" fontId="0" fillId="0" borderId="0"/>
    <xf numFmtId="0" fontId="28" fillId="10"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16" fillId="2" borderId="0" applyNumberFormat="0" applyBorder="0" applyAlignment="0" applyProtection="0"/>
    <xf numFmtId="0" fontId="21" fillId="6" borderId="10" applyNumberFormat="0" applyAlignment="0" applyProtection="0"/>
    <xf numFmtId="0" fontId="23" fillId="7" borderId="13" applyNumberFormat="0" applyAlignment="0" applyProtection="0"/>
    <xf numFmtId="0" fontId="22" fillId="0" borderId="12" applyNumberFormat="0" applyFill="0" applyAlignment="0" applyProtection="0"/>
    <xf numFmtId="0" fontId="13" fillId="0" borderId="7" applyNumberFormat="0" applyFill="0" applyAlignment="0" applyProtection="0"/>
    <xf numFmtId="0" fontId="15" fillId="0" borderId="0" applyNumberFormat="0" applyFill="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19" fillId="5" borderId="10" applyNumberFormat="0" applyAlignment="0" applyProtection="0"/>
    <xf numFmtId="0" fontId="11" fillId="0" borderId="0" applyNumberFormat="0" applyFill="0" applyBorder="0" applyAlignment="0" applyProtection="0"/>
    <xf numFmtId="0" fontId="17" fillId="3" borderId="0" applyNumberFormat="0" applyBorder="0" applyAlignment="0" applyProtection="0"/>
    <xf numFmtId="169" fontId="3" fillId="0" borderId="0" applyFont="0" applyFill="0" applyBorder="0" applyAlignment="0" applyProtection="0"/>
    <xf numFmtId="167" fontId="3" fillId="0" borderId="0" applyFont="0" applyFill="0" applyBorder="0" applyAlignment="0" applyProtection="0"/>
    <xf numFmtId="168" fontId="4" fillId="0" borderId="0" applyFont="0" applyFill="0" applyBorder="0" applyAlignment="0" applyProtection="0"/>
    <xf numFmtId="0" fontId="18" fillId="4" borderId="0" applyNumberFormat="0" applyBorder="0" applyAlignment="0" applyProtection="0"/>
    <xf numFmtId="0" fontId="4" fillId="0" borderId="0"/>
    <xf numFmtId="0" fontId="8" fillId="8" borderId="14" applyNumberFormat="0" applyFont="0" applyAlignment="0" applyProtection="0"/>
    <xf numFmtId="0" fontId="20" fillId="6" borderId="11"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xf numFmtId="0" fontId="14" fillId="0" borderId="8" applyNumberFormat="0" applyFill="0" applyAlignment="0" applyProtection="0"/>
    <xf numFmtId="0" fontId="15" fillId="0" borderId="9" applyNumberFormat="0" applyFill="0" applyAlignment="0" applyProtection="0"/>
    <xf numFmtId="0" fontId="26" fillId="0" borderId="15" applyNumberFormat="0" applyFill="0" applyAlignment="0" applyProtection="0"/>
    <xf numFmtId="0" fontId="2" fillId="0" borderId="0"/>
    <xf numFmtId="0" fontId="39" fillId="0" borderId="0" applyNumberFormat="0" applyFill="0" applyBorder="0" applyAlignment="0" applyProtection="0">
      <alignment vertical="top"/>
      <protection locked="0"/>
    </xf>
    <xf numFmtId="166" fontId="2" fillId="0" borderId="0" applyFont="0" applyFill="0" applyBorder="0" applyAlignment="0" applyProtection="0"/>
    <xf numFmtId="0" fontId="40" fillId="0" borderId="0" applyNumberFormat="0" applyFill="0" applyBorder="0" applyAlignment="0" applyProtection="0"/>
    <xf numFmtId="164" fontId="3" fillId="0" borderId="0" applyFont="0" applyFill="0" applyBorder="0" applyAlignment="0" applyProtection="0"/>
    <xf numFmtId="0" fontId="1" fillId="0" borderId="0"/>
    <xf numFmtId="166" fontId="1" fillId="0" borderId="0" applyFont="0" applyFill="0" applyBorder="0" applyAlignment="0" applyProtection="0"/>
  </cellStyleXfs>
  <cellXfs count="119">
    <xf numFmtId="0" fontId="0" fillId="0" borderId="0" xfId="0"/>
    <xf numFmtId="0" fontId="29" fillId="33" borderId="0" xfId="0" applyFont="1" applyFill="1" applyAlignment="1">
      <alignment horizontal="center" vertical="center" wrapText="1"/>
    </xf>
    <xf numFmtId="170" fontId="0" fillId="0" borderId="0" xfId="34" applyNumberFormat="1" applyFont="1"/>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30" fillId="33" borderId="1" xfId="0" applyFont="1" applyFill="1" applyBorder="1" applyAlignment="1">
      <alignment horizontal="center" vertical="center" wrapText="1"/>
    </xf>
    <xf numFmtId="171" fontId="0" fillId="0" borderId="0" xfId="35" applyNumberFormat="1" applyFont="1"/>
    <xf numFmtId="0" fontId="0" fillId="0" borderId="0" xfId="0" applyAlignment="1">
      <alignment horizontal="center"/>
    </xf>
    <xf numFmtId="0" fontId="0" fillId="0" borderId="1" xfId="0" applyBorder="1"/>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0" fontId="5" fillId="0" borderId="0" xfId="0" applyFont="1" applyAlignment="1">
      <alignment horizontal="center" vertical="center" wrapText="1"/>
    </xf>
    <xf numFmtId="171" fontId="5" fillId="0" borderId="1" xfId="35" applyNumberFormat="1" applyFont="1" applyBorder="1" applyAlignment="1">
      <alignment horizontal="center" vertical="center" wrapText="1"/>
    </xf>
    <xf numFmtId="171" fontId="6" fillId="0" borderId="1" xfId="35" applyNumberFormat="1" applyFont="1" applyBorder="1" applyAlignment="1">
      <alignment horizontal="center" vertical="center" wrapText="1"/>
    </xf>
    <xf numFmtId="16" fontId="6" fillId="0" borderId="1" xfId="0" applyNumberFormat="1" applyFont="1" applyBorder="1" applyAlignment="1">
      <alignment horizontal="center" vertical="center" wrapText="1"/>
    </xf>
    <xf numFmtId="0" fontId="29" fillId="0" borderId="0" xfId="0" applyFont="1" applyAlignment="1">
      <alignment horizontal="center" vertical="center" wrapText="1"/>
    </xf>
    <xf numFmtId="0" fontId="7" fillId="0" borderId="0" xfId="0" applyFont="1" applyAlignment="1">
      <alignment vertical="center"/>
    </xf>
    <xf numFmtId="8" fontId="9" fillId="0" borderId="3" xfId="0" applyNumberFormat="1" applyFont="1" applyBorder="1" applyAlignment="1">
      <alignment horizontal="right" vertical="center" wrapText="1"/>
    </xf>
    <xf numFmtId="8" fontId="9" fillId="0" borderId="4" xfId="0" applyNumberFormat="1" applyFont="1" applyBorder="1" applyAlignment="1">
      <alignment horizontal="right" vertical="center" wrapText="1"/>
    </xf>
    <xf numFmtId="8" fontId="9" fillId="0" borderId="0" xfId="0" applyNumberFormat="1" applyFont="1"/>
    <xf numFmtId="42" fontId="29" fillId="33" borderId="0" xfId="35" applyNumberFormat="1" applyFont="1" applyFill="1" applyAlignment="1">
      <alignment horizontal="center" vertical="center" wrapText="1"/>
    </xf>
    <xf numFmtId="42" fontId="29" fillId="33" borderId="0" xfId="35" applyNumberFormat="1" applyFont="1" applyFill="1" applyBorder="1" applyAlignment="1">
      <alignment horizontal="center" vertical="center" wrapText="1"/>
    </xf>
    <xf numFmtId="42" fontId="30" fillId="33" borderId="1" xfId="35" applyNumberFormat="1" applyFont="1" applyFill="1" applyBorder="1" applyAlignment="1">
      <alignment horizontal="center" vertical="center" wrapText="1"/>
    </xf>
    <xf numFmtId="0" fontId="29" fillId="33" borderId="1" xfId="0" applyFont="1" applyFill="1" applyBorder="1" applyAlignment="1">
      <alignment horizontal="center" vertical="center" wrapText="1"/>
    </xf>
    <xf numFmtId="0" fontId="31" fillId="34" borderId="1" xfId="0" applyFont="1" applyFill="1" applyBorder="1" applyAlignment="1">
      <alignment horizontal="center" vertical="center" wrapText="1"/>
    </xf>
    <xf numFmtId="0" fontId="31" fillId="35" borderId="1" xfId="0" applyFont="1" applyFill="1" applyBorder="1" applyAlignment="1">
      <alignment horizontal="center" vertical="center" wrapText="1"/>
    </xf>
    <xf numFmtId="0" fontId="29" fillId="36" borderId="1" xfId="0" applyFont="1" applyFill="1" applyBorder="1" applyAlignment="1">
      <alignment horizontal="center" vertical="center" wrapText="1"/>
    </xf>
    <xf numFmtId="171" fontId="29" fillId="36" borderId="1" xfId="0" applyNumberFormat="1" applyFont="1" applyFill="1" applyBorder="1" applyAlignment="1">
      <alignment horizontal="center" vertical="center" wrapText="1"/>
    </xf>
    <xf numFmtId="172" fontId="29" fillId="36" borderId="1" xfId="35" applyNumberFormat="1" applyFont="1" applyFill="1" applyBorder="1" applyAlignment="1">
      <alignment horizontal="center" vertical="center" wrapText="1"/>
    </xf>
    <xf numFmtId="171" fontId="29" fillId="36" borderId="1" xfId="0" applyNumberFormat="1" applyFont="1" applyFill="1" applyBorder="1" applyAlignment="1">
      <alignment vertical="top"/>
    </xf>
    <xf numFmtId="14" fontId="29" fillId="36" borderId="1" xfId="0" applyNumberFormat="1" applyFont="1" applyFill="1" applyBorder="1" applyAlignment="1">
      <alignment horizontal="center" vertical="center" wrapText="1"/>
    </xf>
    <xf numFmtId="15" fontId="29" fillId="36" borderId="1" xfId="0" applyNumberFormat="1"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3" fillId="36" borderId="1" xfId="0" applyFont="1" applyFill="1" applyBorder="1" applyAlignment="1">
      <alignment horizontal="center" vertical="center"/>
    </xf>
    <xf numFmtId="0" fontId="29" fillId="37" borderId="2" xfId="0" applyFont="1" applyFill="1" applyBorder="1" applyAlignment="1">
      <alignment horizontal="center" vertical="center" wrapText="1"/>
    </xf>
    <xf numFmtId="172" fontId="29" fillId="37" borderId="2" xfId="35" applyNumberFormat="1" applyFont="1" applyFill="1" applyBorder="1" applyAlignment="1">
      <alignment horizontal="center" vertical="center" wrapText="1"/>
    </xf>
    <xf numFmtId="0" fontId="32" fillId="37" borderId="1" xfId="0" applyFont="1" applyFill="1" applyBorder="1" applyAlignment="1">
      <alignment horizontal="center" vertical="center" wrapText="1"/>
    </xf>
    <xf numFmtId="0" fontId="0" fillId="37" borderId="1" xfId="0" applyFill="1" applyBorder="1"/>
    <xf numFmtId="0" fontId="3" fillId="37" borderId="1" xfId="0" applyFont="1" applyFill="1" applyBorder="1" applyAlignment="1">
      <alignment horizontal="center" vertical="center"/>
    </xf>
    <xf numFmtId="14" fontId="29" fillId="37" borderId="2" xfId="0" applyNumberFormat="1" applyFont="1" applyFill="1" applyBorder="1" applyAlignment="1">
      <alignment horizontal="center" vertical="center" wrapText="1"/>
    </xf>
    <xf numFmtId="0" fontId="29" fillId="37" borderId="1" xfId="0" applyFont="1" applyFill="1" applyBorder="1" applyAlignment="1">
      <alignment horizontal="center" vertical="center" wrapText="1"/>
    </xf>
    <xf numFmtId="171" fontId="29" fillId="37" borderId="1" xfId="0" applyNumberFormat="1" applyFont="1" applyFill="1" applyBorder="1" applyAlignment="1">
      <alignment horizontal="center" vertical="center" wrapText="1"/>
    </xf>
    <xf numFmtId="172" fontId="29" fillId="37" borderId="1" xfId="35" applyNumberFormat="1" applyFont="1" applyFill="1" applyBorder="1" applyAlignment="1">
      <alignment horizontal="center" vertical="center" wrapText="1"/>
    </xf>
    <xf numFmtId="171" fontId="0" fillId="37" borderId="1" xfId="0" applyNumberFormat="1" applyFill="1" applyBorder="1"/>
    <xf numFmtId="15" fontId="29" fillId="37" borderId="1" xfId="0" applyNumberFormat="1" applyFont="1" applyFill="1" applyBorder="1" applyAlignment="1">
      <alignment horizontal="center" vertical="center" wrapText="1"/>
    </xf>
    <xf numFmtId="1" fontId="29" fillId="37" borderId="1" xfId="0" applyNumberFormat="1" applyFont="1" applyFill="1" applyBorder="1" applyAlignment="1">
      <alignment horizontal="center" vertical="center" wrapText="1"/>
    </xf>
    <xf numFmtId="0" fontId="11" fillId="37" borderId="1" xfId="32" applyFill="1" applyBorder="1" applyAlignment="1">
      <alignment horizontal="center" vertical="center" wrapText="1"/>
    </xf>
    <xf numFmtId="0" fontId="31" fillId="37" borderId="1" xfId="0" applyFont="1" applyFill="1" applyBorder="1" applyAlignment="1">
      <alignment horizontal="center" vertical="center" wrapText="1"/>
    </xf>
    <xf numFmtId="0" fontId="31" fillId="36" borderId="1" xfId="0" applyFont="1" applyFill="1" applyBorder="1" applyAlignment="1">
      <alignment horizontal="center" vertical="center" wrapText="1"/>
    </xf>
    <xf numFmtId="0" fontId="0" fillId="37" borderId="1" xfId="0" applyFill="1" applyBorder="1" applyAlignment="1">
      <alignment wrapText="1"/>
    </xf>
    <xf numFmtId="0" fontId="0" fillId="36" borderId="1" xfId="0" applyFill="1" applyBorder="1" applyAlignment="1">
      <alignment horizontal="center" wrapText="1"/>
    </xf>
    <xf numFmtId="0" fontId="0" fillId="36" borderId="1" xfId="0" applyFill="1" applyBorder="1" applyAlignment="1">
      <alignment wrapText="1"/>
    </xf>
    <xf numFmtId="0" fontId="3" fillId="36" borderId="1" xfId="0" applyFont="1" applyFill="1" applyBorder="1" applyAlignment="1">
      <alignment wrapText="1"/>
    </xf>
    <xf numFmtId="172" fontId="29" fillId="36" borderId="1" xfId="0" applyNumberFormat="1" applyFont="1" applyFill="1" applyBorder="1" applyAlignment="1">
      <alignment horizontal="center" vertical="center" wrapText="1"/>
    </xf>
    <xf numFmtId="0" fontId="0" fillId="36" borderId="1" xfId="0" applyFill="1" applyBorder="1" applyAlignment="1">
      <alignment horizontal="center" vertical="center"/>
    </xf>
    <xf numFmtId="0" fontId="3" fillId="37" borderId="1" xfId="0" applyFont="1" applyFill="1" applyBorder="1" applyAlignment="1">
      <alignment vertical="center" wrapText="1"/>
    </xf>
    <xf numFmtId="0" fontId="0" fillId="37" borderId="1" xfId="0" applyFill="1" applyBorder="1" applyAlignment="1">
      <alignment vertical="center" wrapText="1"/>
    </xf>
    <xf numFmtId="14" fontId="0" fillId="38" borderId="1" xfId="0" applyNumberFormat="1" applyFill="1" applyBorder="1" applyAlignment="1">
      <alignment horizontal="center" vertical="center" wrapText="1"/>
    </xf>
    <xf numFmtId="0" fontId="29" fillId="33" borderId="1" xfId="0" applyFont="1" applyFill="1" applyBorder="1" applyAlignment="1">
      <alignment horizontal="justify" vertical="center" wrapText="1"/>
    </xf>
    <xf numFmtId="0" fontId="33" fillId="33" borderId="0" xfId="0" applyFont="1" applyFill="1" applyAlignment="1">
      <alignment horizontal="center" vertical="center" wrapText="1"/>
    </xf>
    <xf numFmtId="0" fontId="33" fillId="0" borderId="0" xfId="0" applyFont="1" applyAlignment="1">
      <alignment horizontal="center" vertical="center" wrapText="1"/>
    </xf>
    <xf numFmtId="42" fontId="33" fillId="33" borderId="0" xfId="35" applyNumberFormat="1" applyFont="1" applyFill="1" applyAlignment="1">
      <alignment horizontal="center" vertical="center" wrapText="1"/>
    </xf>
    <xf numFmtId="0" fontId="6" fillId="0" borderId="0" xfId="0" applyFont="1"/>
    <xf numFmtId="42" fontId="33" fillId="33" borderId="0" xfId="35" applyNumberFormat="1" applyFont="1" applyFill="1" applyBorder="1" applyAlignment="1">
      <alignment horizontal="center" vertical="center" wrapText="1"/>
    </xf>
    <xf numFmtId="0" fontId="33" fillId="33" borderId="1" xfId="0" applyFont="1" applyFill="1" applyBorder="1" applyAlignment="1">
      <alignment horizontal="center" vertical="center" wrapText="1"/>
    </xf>
    <xf numFmtId="172" fontId="33" fillId="33" borderId="1" xfId="35" applyNumberFormat="1" applyFont="1" applyFill="1" applyBorder="1" applyAlignment="1">
      <alignment horizontal="center" vertical="center" wrapText="1"/>
    </xf>
    <xf numFmtId="0" fontId="6" fillId="33" borderId="1" xfId="0" applyFont="1" applyFill="1" applyBorder="1"/>
    <xf numFmtId="0" fontId="6" fillId="33" borderId="1" xfId="0" applyFont="1" applyFill="1" applyBorder="1" applyAlignment="1">
      <alignment horizontal="center" vertical="center"/>
    </xf>
    <xf numFmtId="171" fontId="33" fillId="33" borderId="1" xfId="0" applyNumberFormat="1" applyFont="1" applyFill="1" applyBorder="1" applyAlignment="1">
      <alignment horizontal="center" vertical="center" wrapText="1"/>
    </xf>
    <xf numFmtId="171" fontId="33" fillId="33" borderId="1" xfId="0" applyNumberFormat="1" applyFont="1" applyFill="1" applyBorder="1" applyAlignment="1">
      <alignment vertical="top"/>
    </xf>
    <xf numFmtId="14" fontId="33" fillId="33" borderId="1" xfId="0" applyNumberFormat="1" applyFont="1" applyFill="1" applyBorder="1" applyAlignment="1">
      <alignment horizontal="center" vertical="center" wrapText="1"/>
    </xf>
    <xf numFmtId="15" fontId="33" fillId="33" borderId="1" xfId="0" applyNumberFormat="1" applyFont="1" applyFill="1" applyBorder="1" applyAlignment="1">
      <alignment horizontal="center" vertical="center" wrapText="1"/>
    </xf>
    <xf numFmtId="0" fontId="6" fillId="33" borderId="1" xfId="0" applyFont="1" applyFill="1" applyBorder="1" applyAlignment="1">
      <alignment wrapText="1"/>
    </xf>
    <xf numFmtId="172" fontId="33" fillId="33"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10" fillId="33" borderId="0" xfId="0" applyFont="1" applyFill="1"/>
    <xf numFmtId="0" fontId="35" fillId="33" borderId="0" xfId="0" applyFont="1" applyFill="1" applyAlignment="1">
      <alignment horizontal="center" vertical="center" wrapText="1"/>
    </xf>
    <xf numFmtId="42" fontId="10" fillId="33" borderId="0" xfId="35" applyNumberFormat="1" applyFont="1" applyFill="1" applyAlignment="1">
      <alignment vertical="center"/>
    </xf>
    <xf numFmtId="42" fontId="10" fillId="33" borderId="0" xfId="35" applyNumberFormat="1" applyFont="1" applyFill="1"/>
    <xf numFmtId="0" fontId="10" fillId="33" borderId="0" xfId="0" applyFont="1" applyFill="1" applyAlignment="1">
      <alignment horizontal="center"/>
    </xf>
    <xf numFmtId="0" fontId="34" fillId="39" borderId="1" xfId="0" applyFont="1" applyFill="1" applyBorder="1" applyAlignment="1">
      <alignment horizontal="center" vertical="center" wrapText="1"/>
    </xf>
    <xf numFmtId="42" fontId="34" fillId="39" borderId="1" xfId="35" applyNumberFormat="1" applyFont="1" applyFill="1" applyBorder="1" applyAlignment="1">
      <alignment horizontal="center" vertical="center" wrapText="1"/>
    </xf>
    <xf numFmtId="170" fontId="34" fillId="39" borderId="1" xfId="34" applyNumberFormat="1" applyFont="1" applyFill="1" applyBorder="1" applyAlignment="1">
      <alignment horizontal="center" vertical="center" wrapText="1"/>
    </xf>
    <xf numFmtId="0" fontId="10" fillId="33" borderId="0" xfId="0" applyFont="1" applyFill="1" applyAlignment="1">
      <alignment horizontal="center" vertical="center"/>
    </xf>
    <xf numFmtId="0" fontId="41" fillId="33" borderId="1" xfId="0" applyFont="1" applyFill="1" applyBorder="1" applyAlignment="1">
      <alignment horizontal="center" vertical="center" wrapText="1"/>
    </xf>
    <xf numFmtId="0" fontId="42" fillId="33" borderId="1" xfId="0" applyFont="1" applyFill="1" applyBorder="1" applyAlignment="1">
      <alignment horizontal="center" vertical="center"/>
    </xf>
    <xf numFmtId="0" fontId="42" fillId="33" borderId="1" xfId="0" applyFont="1" applyFill="1" applyBorder="1" applyAlignment="1">
      <alignment horizontal="center" vertical="center" wrapText="1"/>
    </xf>
    <xf numFmtId="14" fontId="42" fillId="33" borderId="1" xfId="0" applyNumberFormat="1" applyFont="1" applyFill="1" applyBorder="1" applyAlignment="1">
      <alignment horizontal="center" vertical="center"/>
    </xf>
    <xf numFmtId="42" fontId="42" fillId="33" borderId="1" xfId="35" applyNumberFormat="1" applyFont="1" applyFill="1" applyBorder="1" applyAlignment="1">
      <alignment horizontal="center" vertical="center"/>
    </xf>
    <xf numFmtId="1" fontId="41" fillId="33" borderId="1" xfId="0" applyNumberFormat="1" applyFont="1" applyFill="1" applyBorder="1" applyAlignment="1">
      <alignment horizontal="center" vertical="center" wrapText="1"/>
    </xf>
    <xf numFmtId="3" fontId="41" fillId="33" borderId="1" xfId="0" applyNumberFormat="1" applyFont="1" applyFill="1" applyBorder="1" applyAlignment="1">
      <alignment horizontal="center" vertical="center" wrapText="1"/>
    </xf>
    <xf numFmtId="165" fontId="41" fillId="33" borderId="1" xfId="35" applyNumberFormat="1" applyFont="1" applyFill="1" applyBorder="1" applyAlignment="1">
      <alignment horizontal="center" vertical="center" wrapText="1"/>
    </xf>
    <xf numFmtId="14" fontId="41" fillId="33" borderId="1" xfId="0" applyNumberFormat="1" applyFont="1" applyFill="1" applyBorder="1" applyAlignment="1">
      <alignment horizontal="center" vertical="center" wrapText="1"/>
    </xf>
    <xf numFmtId="14" fontId="43" fillId="33" borderId="1" xfId="0" applyNumberFormat="1" applyFont="1" applyFill="1" applyBorder="1" applyAlignment="1">
      <alignment horizontal="center" vertical="center" wrapText="1"/>
    </xf>
    <xf numFmtId="172" fontId="41" fillId="33" borderId="1" xfId="35" applyNumberFormat="1" applyFont="1" applyFill="1" applyBorder="1" applyAlignment="1">
      <alignment horizontal="center" vertical="center" wrapText="1"/>
    </xf>
    <xf numFmtId="165" fontId="42" fillId="33" borderId="1" xfId="35" applyNumberFormat="1" applyFont="1" applyFill="1" applyBorder="1" applyAlignment="1">
      <alignment horizontal="center" vertical="center"/>
    </xf>
    <xf numFmtId="14" fontId="43" fillId="33" borderId="1" xfId="0" applyNumberFormat="1" applyFont="1" applyFill="1" applyBorder="1" applyAlignment="1">
      <alignment horizontal="center" vertical="center"/>
    </xf>
    <xf numFmtId="14" fontId="42" fillId="33" borderId="1" xfId="35" applyNumberFormat="1" applyFont="1" applyFill="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38" fillId="33" borderId="16" xfId="0" applyFont="1" applyFill="1" applyBorder="1" applyAlignment="1">
      <alignment horizontal="center" vertical="center"/>
    </xf>
    <xf numFmtId="0" fontId="38" fillId="33" borderId="20" xfId="0" applyFont="1" applyFill="1" applyBorder="1" applyAlignment="1">
      <alignment horizontal="center" vertical="center"/>
    </xf>
    <xf numFmtId="0" fontId="38" fillId="33" borderId="22" xfId="0" applyFont="1" applyFill="1" applyBorder="1" applyAlignment="1">
      <alignment horizontal="center" vertical="center"/>
    </xf>
    <xf numFmtId="0" fontId="5" fillId="0" borderId="5" xfId="0" applyFont="1" applyBorder="1" applyAlignment="1">
      <alignment horizontal="center" wrapText="1"/>
    </xf>
    <xf numFmtId="0" fontId="5" fillId="0" borderId="6" xfId="0" applyFont="1" applyBorder="1" applyAlignment="1">
      <alignment horizontal="center" wrapText="1"/>
    </xf>
    <xf numFmtId="0" fontId="36" fillId="33" borderId="1" xfId="0" applyFont="1" applyFill="1" applyBorder="1" applyAlignment="1">
      <alignment horizontal="center" vertical="center" wrapText="1"/>
    </xf>
    <xf numFmtId="0" fontId="37" fillId="33" borderId="1" xfId="0" applyFont="1" applyFill="1" applyBorder="1" applyAlignment="1">
      <alignment horizontal="center" vertical="center" wrapText="1"/>
    </xf>
    <xf numFmtId="0" fontId="1" fillId="33" borderId="1" xfId="0" applyFont="1" applyFill="1" applyBorder="1" applyAlignment="1">
      <alignment horizontal="center" vertical="center" wrapText="1"/>
    </xf>
    <xf numFmtId="0" fontId="29" fillId="33" borderId="1" xfId="0" applyFont="1" applyFill="1" applyBorder="1" applyAlignment="1">
      <alignment horizontal="center" vertical="center" wrapText="1"/>
    </xf>
  </cellXfs>
  <cellStyles count="5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Hipervínculo" xfId="32" builtinId="8"/>
    <cellStyle name="Hipervínculo 2" xfId="48" xr:uid="{00000000-0005-0000-0000-000020000000}"/>
    <cellStyle name="Hyperlink" xfId="50" xr:uid="{00000000-000B-0000-0000-000008000000}"/>
    <cellStyle name="Incorrecto" xfId="33" builtinId="27" customBuiltin="1"/>
    <cellStyle name="Millares" xfId="34" builtinId="3"/>
    <cellStyle name="Moneda" xfId="35" builtinId="4"/>
    <cellStyle name="Moneda [0] 2" xfId="51" xr:uid="{F0CF2083-BD17-41F5-834E-E5C1F29374D1}"/>
    <cellStyle name="Moneda 2" xfId="36" xr:uid="{00000000-0005-0000-0000-000025000000}"/>
    <cellStyle name="Moneda 3" xfId="49" xr:uid="{00000000-0005-0000-0000-000026000000}"/>
    <cellStyle name="Moneda 3 2" xfId="53" xr:uid="{C5D27C58-0676-49F4-B1F7-E7EC0284FAF5}"/>
    <cellStyle name="Neutral" xfId="37" builtinId="28" customBuiltin="1"/>
    <cellStyle name="Normal" xfId="0" builtinId="0"/>
    <cellStyle name="Normal 2" xfId="38" xr:uid="{00000000-0005-0000-0000-000029000000}"/>
    <cellStyle name="Normal 3" xfId="47" xr:uid="{00000000-0005-0000-0000-00002A000000}"/>
    <cellStyle name="Normal 3 2" xfId="52" xr:uid="{5FAFB62F-112F-4E83-985F-31D417BB2794}"/>
    <cellStyle name="Notas" xfId="39" builtinId="10" customBuiltin="1"/>
    <cellStyle name="Salida" xfId="40" builtinId="21" customBuiltin="1"/>
    <cellStyle name="Texto de advertencia" xfId="41" builtinId="11" customBuiltin="1"/>
    <cellStyle name="Texto explicativo" xfId="42" builtinId="53" customBuiltin="1"/>
    <cellStyle name="Título" xfId="43" builtinId="15" customBuiltin="1"/>
    <cellStyle name="Título 2" xfId="44" builtinId="17" customBuiltin="1"/>
    <cellStyle name="Título 3" xfId="45" builtinId="18" customBuiltin="1"/>
    <cellStyle name="Total" xfId="4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1574799</xdr:colOff>
      <xdr:row>3</xdr:row>
      <xdr:rowOff>86784</xdr:rowOff>
    </xdr:to>
    <xdr:pic>
      <xdr:nvPicPr>
        <xdr:cNvPr id="2" name="Imagen 1">
          <a:extLst>
            <a:ext uri="{FF2B5EF4-FFF2-40B4-BE49-F238E27FC236}">
              <a16:creationId xmlns:a16="http://schemas.microsoft.com/office/drawing/2014/main" id="{2103AF0E-7259-4FDC-98D1-82AC2B2D7A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2012949" cy="4677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0</xdr:row>
      <xdr:rowOff>9525</xdr:rowOff>
    </xdr:from>
    <xdr:to>
      <xdr:col>2</xdr:col>
      <xdr:colOff>57150</xdr:colOff>
      <xdr:row>1</xdr:row>
      <xdr:rowOff>123825</xdr:rowOff>
    </xdr:to>
    <xdr:pic>
      <xdr:nvPicPr>
        <xdr:cNvPr id="1026" name="Imagen 1" descr="Descripción: LOGO">
          <a:extLst>
            <a:ext uri="{FF2B5EF4-FFF2-40B4-BE49-F238E27FC236}">
              <a16:creationId xmlns:a16="http://schemas.microsoft.com/office/drawing/2014/main" id="{00000000-0008-0000-04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1225" y="9525"/>
          <a:ext cx="10763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0</xdr:row>
      <xdr:rowOff>9525</xdr:rowOff>
    </xdr:from>
    <xdr:to>
      <xdr:col>2</xdr:col>
      <xdr:colOff>57150</xdr:colOff>
      <xdr:row>1</xdr:row>
      <xdr:rowOff>123825</xdr:rowOff>
    </xdr:to>
    <xdr:pic>
      <xdr:nvPicPr>
        <xdr:cNvPr id="2050" name="Imagen 1" descr="Descripción: LOGO">
          <a:extLst>
            <a:ext uri="{FF2B5EF4-FFF2-40B4-BE49-F238E27FC236}">
              <a16:creationId xmlns:a16="http://schemas.microsoft.com/office/drawing/2014/main" id="{00000000-0008-0000-0500-00000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1225" y="9525"/>
          <a:ext cx="6667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152400</xdr:colOff>
      <xdr:row>0</xdr:row>
      <xdr:rowOff>9525</xdr:rowOff>
    </xdr:from>
    <xdr:to>
      <xdr:col>2</xdr:col>
      <xdr:colOff>57150</xdr:colOff>
      <xdr:row>1</xdr:row>
      <xdr:rowOff>123825</xdr:rowOff>
    </xdr:to>
    <xdr:pic>
      <xdr:nvPicPr>
        <xdr:cNvPr id="3074" name="Imagen 1" descr="Descripción: LOGO">
          <a:extLst>
            <a:ext uri="{FF2B5EF4-FFF2-40B4-BE49-F238E27FC236}">
              <a16:creationId xmlns:a16="http://schemas.microsoft.com/office/drawing/2014/main" id="{00000000-0008-0000-0600-00000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1225" y="9525"/>
          <a:ext cx="6667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152400</xdr:colOff>
      <xdr:row>0</xdr:row>
      <xdr:rowOff>9525</xdr:rowOff>
    </xdr:from>
    <xdr:to>
      <xdr:col>2</xdr:col>
      <xdr:colOff>57150</xdr:colOff>
      <xdr:row>1</xdr:row>
      <xdr:rowOff>123825</xdr:rowOff>
    </xdr:to>
    <xdr:pic>
      <xdr:nvPicPr>
        <xdr:cNvPr id="4098" name="Imagen 1" descr="Descripción: LOGO">
          <a:extLst>
            <a:ext uri="{FF2B5EF4-FFF2-40B4-BE49-F238E27FC236}">
              <a16:creationId xmlns:a16="http://schemas.microsoft.com/office/drawing/2014/main" id="{00000000-0008-0000-0700-00000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1225" y="9525"/>
          <a:ext cx="6667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obuitragoh@alcaldiabogota.gov.co" TargetMode="External"/><Relationship Id="rId13" Type="http://schemas.openxmlformats.org/officeDocument/2006/relationships/hyperlink" Target="mailto:transportespae@unidadvictimas.gov.co" TargetMode="External"/><Relationship Id="rId18" Type="http://schemas.openxmlformats.org/officeDocument/2006/relationships/drawing" Target="../drawings/drawing1.xml"/><Relationship Id="rId3" Type="http://schemas.openxmlformats.org/officeDocument/2006/relationships/hyperlink" Target="mailto:rvivas@educacionbogota.gov.co" TargetMode="External"/><Relationship Id="rId7" Type="http://schemas.openxmlformats.org/officeDocument/2006/relationships/hyperlink" Target="mailto:edwin.luna@biblored.gov.co" TargetMode="External"/><Relationship Id="rId12" Type="http://schemas.openxmlformats.org/officeDocument/2006/relationships/hyperlink" Target="mailto:jdiazj@ubpdbusquedadesaparecidos.co" TargetMode="External"/><Relationship Id="rId17" Type="http://schemas.openxmlformats.org/officeDocument/2006/relationships/printerSettings" Target="../printerSettings/printerSettings1.bin"/><Relationship Id="rId2" Type="http://schemas.openxmlformats.org/officeDocument/2006/relationships/hyperlink" Target="mailto:jeimy.cuchia@urt.gov.co" TargetMode="External"/><Relationship Id="rId16" Type="http://schemas.openxmlformats.org/officeDocument/2006/relationships/hyperlink" Target="mailto:ALIRIO.GOMEZ@essa.com.co" TargetMode="External"/><Relationship Id="rId1" Type="http://schemas.openxmlformats.org/officeDocument/2006/relationships/hyperlink" Target="mailto:jarojas@anla.gov.co" TargetMode="External"/><Relationship Id="rId6" Type="http://schemas.openxmlformats.org/officeDocument/2006/relationships/hyperlink" Target="mailto:maria.suarez@gobiernobogota.gov.co" TargetMode="External"/><Relationship Id="rId11" Type="http://schemas.openxmlformats.org/officeDocument/2006/relationships/hyperlink" Target="mailto:mery.garnica@afinia.com.co" TargetMode="External"/><Relationship Id="rId5" Type="http://schemas.openxmlformats.org/officeDocument/2006/relationships/hyperlink" Target="mailto:edwin.luna@biblored.gov.co" TargetMode="External"/><Relationship Id="rId15" Type="http://schemas.openxmlformats.org/officeDocument/2006/relationships/hyperlink" Target="mailto:shirlley.cardenas@fondocolombiaenpaz.gov.co" TargetMode="External"/><Relationship Id="rId10" Type="http://schemas.openxmlformats.org/officeDocument/2006/relationships/hyperlink" Target="mailto:lzunigas@acuacar.com" TargetMode="External"/><Relationship Id="rId4" Type="http://schemas.openxmlformats.org/officeDocument/2006/relationships/hyperlink" Target="mailto:pdiaz@grupovanti.com" TargetMode="External"/><Relationship Id="rId9" Type="http://schemas.openxmlformats.org/officeDocument/2006/relationships/hyperlink" Target="mailto:gestion.segbrt@transmilenio.gov.co" TargetMode="External"/><Relationship Id="rId14" Type="http://schemas.openxmlformats.org/officeDocument/2006/relationships/hyperlink" Target="mailto:cbobadilla@ideam.gov.c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3708-951C-4CF1-933D-E9553B7ED832}">
  <sheetPr>
    <tabColor theme="0"/>
    <pageSetUpPr fitToPage="1"/>
  </sheetPr>
  <dimension ref="A1:T22"/>
  <sheetViews>
    <sheetView tabSelected="1" zoomScale="99" zoomScaleNormal="99" zoomScaleSheetLayoutView="85" workbookViewId="0">
      <pane xSplit="5" ySplit="7" topLeftCell="L8" activePane="bottomRight" state="frozen"/>
      <selection pane="bottomRight" activeCell="M3" sqref="M3"/>
      <selection pane="bottomLeft" activeCell="E25" sqref="E25"/>
      <selection pane="topRight" activeCell="E25" sqref="E25"/>
    </sheetView>
  </sheetViews>
  <sheetFormatPr defaultColWidth="11.42578125" defaultRowHeight="9.9499999999999993"/>
  <cols>
    <col min="1" max="1" width="7.140625" style="85" customWidth="1"/>
    <col min="2" max="2" width="29.85546875" style="85" bestFit="1" customWidth="1"/>
    <col min="3" max="3" width="19.85546875" style="81" customWidth="1"/>
    <col min="4" max="4" width="18.5703125" style="85" customWidth="1"/>
    <col min="5" max="5" width="18.7109375" style="81" bestFit="1" customWidth="1"/>
    <col min="6" max="6" width="28.85546875" style="81" bestFit="1" customWidth="1"/>
    <col min="7" max="7" width="70.140625" style="81" customWidth="1"/>
    <col min="8" max="8" width="24.42578125" style="83" customWidth="1"/>
    <col min="9" max="9" width="17.42578125" style="85" customWidth="1"/>
    <col min="10" max="10" width="14.140625" style="85" customWidth="1"/>
    <col min="11" max="11" width="15.85546875" style="85" customWidth="1"/>
    <col min="12" max="12" width="17.5703125" style="81" customWidth="1"/>
    <col min="13" max="13" width="13.85546875" style="81" bestFit="1" customWidth="1"/>
    <col min="14" max="14" width="13.85546875" style="81" customWidth="1"/>
    <col min="15" max="15" width="15.42578125" style="84" customWidth="1"/>
    <col min="16" max="16" width="13.5703125" style="84" customWidth="1"/>
    <col min="17" max="18" width="13.85546875" style="84" customWidth="1"/>
    <col min="19" max="19" width="18.42578125" style="84" customWidth="1"/>
    <col min="20" max="20" width="17.42578125" style="81" customWidth="1"/>
    <col min="21" max="16384" width="11.42578125" style="81"/>
  </cols>
  <sheetData>
    <row r="1" spans="1:20">
      <c r="P1" s="104" t="s">
        <v>0</v>
      </c>
      <c r="Q1" s="105"/>
      <c r="R1" s="105"/>
      <c r="S1" s="106"/>
    </row>
    <row r="2" spans="1:20">
      <c r="F2" s="85" t="s">
        <v>1</v>
      </c>
      <c r="P2" s="107" t="s">
        <v>2</v>
      </c>
      <c r="Q2" s="108"/>
      <c r="R2" s="108"/>
      <c r="S2" s="109"/>
    </row>
    <row r="3" spans="1:20">
      <c r="P3" s="107" t="s">
        <v>3</v>
      </c>
      <c r="Q3" s="108"/>
      <c r="R3" s="108"/>
      <c r="S3" s="109"/>
    </row>
    <row r="4" spans="1:20">
      <c r="P4" s="107" t="s">
        <v>4</v>
      </c>
      <c r="Q4" s="108"/>
      <c r="R4" s="108"/>
      <c r="S4" s="109"/>
    </row>
    <row r="5" spans="1:20" ht="27" customHeight="1">
      <c r="A5" s="110" t="s">
        <v>5</v>
      </c>
      <c r="B5" s="111"/>
      <c r="C5" s="111"/>
      <c r="D5" s="111"/>
      <c r="E5" s="111"/>
      <c r="F5" s="111"/>
      <c r="G5" s="111"/>
      <c r="H5" s="111"/>
      <c r="I5" s="111"/>
      <c r="J5" s="111"/>
      <c r="K5" s="111"/>
      <c r="L5" s="111"/>
      <c r="M5" s="111"/>
      <c r="N5" s="111"/>
      <c r="O5" s="111"/>
      <c r="P5" s="111"/>
      <c r="Q5" s="111"/>
      <c r="R5" s="111"/>
      <c r="S5" s="111"/>
      <c r="T5" s="112"/>
    </row>
    <row r="6" spans="1:20" ht="36" customHeight="1">
      <c r="A6" s="86" t="s">
        <v>6</v>
      </c>
      <c r="B6" s="86" t="s">
        <v>7</v>
      </c>
      <c r="C6" s="86" t="s">
        <v>8</v>
      </c>
      <c r="D6" s="86" t="s">
        <v>9</v>
      </c>
      <c r="E6" s="86" t="s">
        <v>10</v>
      </c>
      <c r="F6" s="86" t="s">
        <v>11</v>
      </c>
      <c r="G6" s="86" t="s">
        <v>12</v>
      </c>
      <c r="H6" s="87" t="s">
        <v>13</v>
      </c>
      <c r="I6" s="88" t="s">
        <v>14</v>
      </c>
      <c r="J6" s="86" t="s">
        <v>15</v>
      </c>
      <c r="K6" s="86" t="s">
        <v>16</v>
      </c>
      <c r="L6" s="86" t="s">
        <v>17</v>
      </c>
      <c r="M6" s="86" t="s">
        <v>18</v>
      </c>
      <c r="N6" s="86"/>
      <c r="O6" s="87" t="s">
        <v>19</v>
      </c>
      <c r="P6" s="87" t="s">
        <v>20</v>
      </c>
      <c r="Q6" s="87" t="s">
        <v>21</v>
      </c>
      <c r="R6" s="87"/>
      <c r="S6" s="87" t="s">
        <v>22</v>
      </c>
      <c r="T6" s="87" t="s">
        <v>23</v>
      </c>
    </row>
    <row r="7" spans="1:20" s="82" customFormat="1" ht="24" customHeight="1">
      <c r="A7" s="90">
        <v>1</v>
      </c>
      <c r="B7" s="90" t="s">
        <v>24</v>
      </c>
      <c r="C7" s="95" t="s">
        <v>25</v>
      </c>
      <c r="D7" s="96" t="s">
        <v>26</v>
      </c>
      <c r="E7" s="96" t="s">
        <v>27</v>
      </c>
      <c r="F7" s="91" t="s">
        <v>28</v>
      </c>
      <c r="G7" s="92" t="s">
        <v>29</v>
      </c>
      <c r="H7" s="97">
        <v>1650000000</v>
      </c>
      <c r="I7" s="98">
        <v>44105</v>
      </c>
      <c r="J7" s="98">
        <v>44150</v>
      </c>
      <c r="K7" s="99">
        <v>44879</v>
      </c>
      <c r="L7" s="100"/>
      <c r="M7" s="100"/>
      <c r="N7" s="100"/>
      <c r="O7" s="100"/>
      <c r="P7" s="98"/>
      <c r="Q7" s="98"/>
      <c r="R7" s="98"/>
      <c r="S7" s="100">
        <f>+SUM(H7,O7)</f>
        <v>1650000000</v>
      </c>
      <c r="T7" s="90"/>
    </row>
    <row r="8" spans="1:20" ht="33.75" customHeight="1">
      <c r="A8" s="90">
        <v>2</v>
      </c>
      <c r="B8" s="91" t="s">
        <v>30</v>
      </c>
      <c r="C8" s="91" t="s">
        <v>31</v>
      </c>
      <c r="D8" s="91" t="s">
        <v>32</v>
      </c>
      <c r="E8" s="91" t="s">
        <v>33</v>
      </c>
      <c r="F8" s="91" t="s">
        <v>34</v>
      </c>
      <c r="G8" s="92" t="s">
        <v>35</v>
      </c>
      <c r="H8" s="101">
        <v>2153905400</v>
      </c>
      <c r="I8" s="93">
        <v>44294</v>
      </c>
      <c r="J8" s="93">
        <v>44300</v>
      </c>
      <c r="K8" s="102">
        <v>45288</v>
      </c>
      <c r="L8" s="100"/>
      <c r="M8" s="100"/>
      <c r="N8" s="100"/>
      <c r="O8" s="100"/>
      <c r="P8" s="93"/>
      <c r="Q8" s="93"/>
      <c r="R8" s="93"/>
      <c r="S8" s="100">
        <f t="shared" ref="S8:S14" si="0">+SUM(H8,O8)</f>
        <v>2153905400</v>
      </c>
      <c r="T8" s="91"/>
    </row>
    <row r="9" spans="1:20" ht="21">
      <c r="A9" s="90">
        <v>3</v>
      </c>
      <c r="B9" s="91" t="s">
        <v>36</v>
      </c>
      <c r="C9" s="91" t="s">
        <v>37</v>
      </c>
      <c r="D9" s="91" t="s">
        <v>38</v>
      </c>
      <c r="E9" s="91" t="s">
        <v>39</v>
      </c>
      <c r="F9" s="91" t="s">
        <v>40</v>
      </c>
      <c r="G9" s="92" t="s">
        <v>41</v>
      </c>
      <c r="H9" s="101">
        <v>4469155439</v>
      </c>
      <c r="I9" s="93">
        <v>44370</v>
      </c>
      <c r="J9" s="93">
        <v>44376</v>
      </c>
      <c r="K9" s="102">
        <v>44757</v>
      </c>
      <c r="L9" s="100"/>
      <c r="M9" s="100"/>
      <c r="N9" s="100"/>
      <c r="O9" s="100">
        <f t="shared" ref="O9:O11" si="1">+L9+M9+N9</f>
        <v>0</v>
      </c>
      <c r="P9" s="94"/>
      <c r="Q9" s="94"/>
      <c r="R9" s="94"/>
      <c r="S9" s="100">
        <v>3419155439</v>
      </c>
      <c r="T9" s="91"/>
    </row>
    <row r="10" spans="1:20" ht="10.5">
      <c r="A10" s="90">
        <v>4</v>
      </c>
      <c r="B10" s="91" t="s">
        <v>42</v>
      </c>
      <c r="C10" s="91">
        <v>4121000042</v>
      </c>
      <c r="D10" s="91" t="s">
        <v>26</v>
      </c>
      <c r="E10" s="91" t="s">
        <v>43</v>
      </c>
      <c r="F10" s="91" t="s">
        <v>44</v>
      </c>
      <c r="G10" s="91" t="s">
        <v>45</v>
      </c>
      <c r="H10" s="101">
        <v>657222000</v>
      </c>
      <c r="I10" s="93">
        <v>44368</v>
      </c>
      <c r="J10" s="93">
        <v>44378</v>
      </c>
      <c r="K10" s="102">
        <v>44742</v>
      </c>
      <c r="L10" s="100"/>
      <c r="M10" s="100"/>
      <c r="N10" s="100"/>
      <c r="O10" s="100">
        <f t="shared" si="1"/>
        <v>0</v>
      </c>
      <c r="P10" s="94"/>
      <c r="Q10" s="94"/>
      <c r="R10" s="94"/>
      <c r="S10" s="100">
        <f t="shared" ref="S10:S11" si="2">+SUM(H10,O10)</f>
        <v>657222000</v>
      </c>
      <c r="T10" s="91"/>
    </row>
    <row r="11" spans="1:20" ht="42">
      <c r="A11" s="90">
        <v>5</v>
      </c>
      <c r="B11" s="91" t="s">
        <v>46</v>
      </c>
      <c r="C11" s="91" t="s">
        <v>47</v>
      </c>
      <c r="D11" s="91" t="s">
        <v>48</v>
      </c>
      <c r="E11" s="91">
        <v>901517396</v>
      </c>
      <c r="F11" s="91" t="s">
        <v>49</v>
      </c>
      <c r="G11" s="92" t="s">
        <v>50</v>
      </c>
      <c r="H11" s="101">
        <v>249399808</v>
      </c>
      <c r="I11" s="93">
        <v>44442</v>
      </c>
      <c r="J11" s="93">
        <v>44391</v>
      </c>
      <c r="K11" s="102">
        <v>44679</v>
      </c>
      <c r="L11" s="91"/>
      <c r="M11" s="91"/>
      <c r="N11" s="91"/>
      <c r="O11" s="100">
        <f t="shared" si="1"/>
        <v>0</v>
      </c>
      <c r="P11" s="94"/>
      <c r="Q11" s="94"/>
      <c r="R11" s="94"/>
      <c r="S11" s="100">
        <f t="shared" si="2"/>
        <v>249399808</v>
      </c>
      <c r="T11" s="91"/>
    </row>
    <row r="12" spans="1:20" ht="12.75" customHeight="1">
      <c r="A12" s="90">
        <v>6</v>
      </c>
      <c r="B12" s="91" t="s">
        <v>51</v>
      </c>
      <c r="C12" s="91" t="s">
        <v>52</v>
      </c>
      <c r="D12" s="91" t="s">
        <v>26</v>
      </c>
      <c r="E12" s="96" t="s">
        <v>27</v>
      </c>
      <c r="F12" s="91" t="s">
        <v>53</v>
      </c>
      <c r="G12" s="91" t="s">
        <v>54</v>
      </c>
      <c r="H12" s="101">
        <f>84442000+18445760+3430166+31430166</f>
        <v>137748092</v>
      </c>
      <c r="I12" s="93">
        <v>44470</v>
      </c>
      <c r="J12" s="93">
        <v>44470</v>
      </c>
      <c r="K12" s="102">
        <v>45198</v>
      </c>
      <c r="L12" s="100"/>
      <c r="M12" s="100"/>
      <c r="N12" s="100"/>
      <c r="O12" s="100">
        <f t="shared" ref="O12:O13" si="3">+L12+M12+N12</f>
        <v>0</v>
      </c>
      <c r="P12" s="91"/>
      <c r="Q12" s="91"/>
      <c r="R12" s="91"/>
      <c r="S12" s="100">
        <f t="shared" si="0"/>
        <v>137748092</v>
      </c>
      <c r="T12" s="91"/>
    </row>
    <row r="13" spans="1:20" s="89" customFormat="1" ht="21">
      <c r="A13" s="90">
        <v>7</v>
      </c>
      <c r="B13" s="91" t="s">
        <v>55</v>
      </c>
      <c r="C13" s="91" t="s">
        <v>56</v>
      </c>
      <c r="D13" s="91" t="s">
        <v>57</v>
      </c>
      <c r="E13" s="91" t="s">
        <v>58</v>
      </c>
      <c r="F13" s="91" t="s">
        <v>59</v>
      </c>
      <c r="G13" s="92" t="s">
        <v>60</v>
      </c>
      <c r="H13" s="101">
        <v>698686260</v>
      </c>
      <c r="I13" s="93">
        <v>44537</v>
      </c>
      <c r="J13" s="93">
        <v>44545</v>
      </c>
      <c r="K13" s="102">
        <v>44768</v>
      </c>
      <c r="L13" s="100"/>
      <c r="M13" s="100"/>
      <c r="N13" s="100"/>
      <c r="O13" s="100">
        <f t="shared" si="3"/>
        <v>0</v>
      </c>
      <c r="P13" s="103">
        <v>44806</v>
      </c>
      <c r="Q13" s="94"/>
      <c r="R13" s="94"/>
      <c r="S13" s="100">
        <f t="shared" si="0"/>
        <v>698686260</v>
      </c>
      <c r="T13" s="91"/>
    </row>
    <row r="14" spans="1:20" ht="24" customHeight="1">
      <c r="A14" s="90">
        <v>8</v>
      </c>
      <c r="B14" s="91" t="s">
        <v>61</v>
      </c>
      <c r="C14" s="91" t="s">
        <v>62</v>
      </c>
      <c r="D14" s="91" t="s">
        <v>26</v>
      </c>
      <c r="E14" s="91" t="s">
        <v>43</v>
      </c>
      <c r="F14" s="91" t="s">
        <v>63</v>
      </c>
      <c r="G14" s="92" t="s">
        <v>64</v>
      </c>
      <c r="H14" s="101">
        <v>738337748</v>
      </c>
      <c r="I14" s="93">
        <v>44593</v>
      </c>
      <c r="J14" s="93">
        <v>44621</v>
      </c>
      <c r="K14" s="102">
        <v>44985</v>
      </c>
      <c r="L14" s="100"/>
      <c r="M14" s="100"/>
      <c r="N14" s="100"/>
      <c r="O14" s="100">
        <f>+L14+M14+N14</f>
        <v>0</v>
      </c>
      <c r="P14" s="94"/>
      <c r="Q14" s="94"/>
      <c r="R14" s="94"/>
      <c r="S14" s="100">
        <f t="shared" si="0"/>
        <v>738337748</v>
      </c>
      <c r="T14" s="91"/>
    </row>
    <row r="15" spans="1:20" ht="42">
      <c r="A15" s="90">
        <v>9</v>
      </c>
      <c r="B15" s="92" t="s">
        <v>65</v>
      </c>
      <c r="C15" s="91" t="s">
        <v>66</v>
      </c>
      <c r="D15" s="91" t="s">
        <v>67</v>
      </c>
      <c r="E15" s="91" t="s">
        <v>68</v>
      </c>
      <c r="F15" s="91" t="s">
        <v>69</v>
      </c>
      <c r="G15" s="92" t="s">
        <v>70</v>
      </c>
      <c r="H15" s="101">
        <v>939422000</v>
      </c>
      <c r="I15" s="93">
        <v>44615</v>
      </c>
      <c r="J15" s="93">
        <v>44615</v>
      </c>
      <c r="K15" s="102">
        <v>44918</v>
      </c>
      <c r="L15" s="91"/>
      <c r="M15" s="91"/>
      <c r="N15" s="91"/>
      <c r="O15" s="100"/>
      <c r="P15" s="94"/>
      <c r="Q15" s="94"/>
      <c r="R15" s="94"/>
      <c r="S15" s="100">
        <f t="shared" ref="S15:S20" si="4">+H15</f>
        <v>939422000</v>
      </c>
      <c r="T15" s="91"/>
    </row>
    <row r="16" spans="1:20" ht="73.5">
      <c r="A16" s="90">
        <v>10</v>
      </c>
      <c r="B16" s="91" t="s">
        <v>71</v>
      </c>
      <c r="C16" s="91" t="s">
        <v>72</v>
      </c>
      <c r="D16" s="91" t="s">
        <v>73</v>
      </c>
      <c r="E16" s="91" t="s">
        <v>74</v>
      </c>
      <c r="F16" s="91" t="s">
        <v>75</v>
      </c>
      <c r="G16" s="92" t="s">
        <v>76</v>
      </c>
      <c r="H16" s="101">
        <v>730562080</v>
      </c>
      <c r="I16" s="91"/>
      <c r="J16" s="91"/>
      <c r="K16" s="91"/>
      <c r="L16" s="91"/>
      <c r="M16" s="91"/>
      <c r="N16" s="91"/>
      <c r="O16" s="94"/>
      <c r="P16" s="94"/>
      <c r="Q16" s="94"/>
      <c r="R16" s="94"/>
      <c r="S16" s="100">
        <f t="shared" si="4"/>
        <v>730562080</v>
      </c>
      <c r="T16" s="91"/>
    </row>
    <row r="17" spans="1:20" ht="21">
      <c r="A17" s="90">
        <v>11</v>
      </c>
      <c r="B17" s="91" t="s">
        <v>77</v>
      </c>
      <c r="C17" s="91" t="s">
        <v>78</v>
      </c>
      <c r="D17" s="91" t="s">
        <v>26</v>
      </c>
      <c r="E17" s="91" t="s">
        <v>27</v>
      </c>
      <c r="F17" s="91" t="s">
        <v>79</v>
      </c>
      <c r="G17" s="92" t="s">
        <v>80</v>
      </c>
      <c r="H17" s="97">
        <v>711504990</v>
      </c>
      <c r="I17" s="93">
        <v>44673</v>
      </c>
      <c r="J17" s="93">
        <v>44676</v>
      </c>
      <c r="K17" s="93">
        <v>44922</v>
      </c>
      <c r="L17" s="91"/>
      <c r="M17" s="91"/>
      <c r="N17" s="91"/>
      <c r="O17" s="94"/>
      <c r="P17" s="94"/>
      <c r="Q17" s="94"/>
      <c r="R17" s="94"/>
      <c r="S17" s="100">
        <f t="shared" si="4"/>
        <v>711504990</v>
      </c>
      <c r="T17" s="91"/>
    </row>
    <row r="18" spans="1:20" ht="21">
      <c r="A18" s="90">
        <v>12</v>
      </c>
      <c r="B18" s="91" t="s">
        <v>81</v>
      </c>
      <c r="C18" s="91" t="s">
        <v>82</v>
      </c>
      <c r="D18" s="91" t="s">
        <v>26</v>
      </c>
      <c r="E18" s="91" t="s">
        <v>27</v>
      </c>
      <c r="F18" s="91" t="s">
        <v>83</v>
      </c>
      <c r="G18" s="92" t="s">
        <v>84</v>
      </c>
      <c r="H18" s="97">
        <v>100000000</v>
      </c>
      <c r="I18" s="93">
        <v>44713</v>
      </c>
      <c r="J18" s="93">
        <v>44713</v>
      </c>
      <c r="K18" s="93">
        <v>45078</v>
      </c>
      <c r="L18" s="91"/>
      <c r="M18" s="91"/>
      <c r="N18" s="91"/>
      <c r="O18" s="94"/>
      <c r="P18" s="94"/>
      <c r="Q18" s="94"/>
      <c r="R18" s="94"/>
      <c r="S18" s="100">
        <f t="shared" si="4"/>
        <v>100000000</v>
      </c>
      <c r="T18" s="91"/>
    </row>
    <row r="19" spans="1:20" ht="42">
      <c r="A19" s="90">
        <v>13</v>
      </c>
      <c r="B19" s="91" t="s">
        <v>85</v>
      </c>
      <c r="C19" s="91">
        <v>49837572</v>
      </c>
      <c r="D19" s="91" t="s">
        <v>86</v>
      </c>
      <c r="E19" s="91" t="s">
        <v>87</v>
      </c>
      <c r="F19" s="91" t="s">
        <v>88</v>
      </c>
      <c r="G19" s="92" t="s">
        <v>89</v>
      </c>
      <c r="H19" s="97">
        <v>268000000</v>
      </c>
      <c r="I19" s="93">
        <v>44707</v>
      </c>
      <c r="J19" s="93">
        <v>44707</v>
      </c>
      <c r="K19" s="93">
        <v>44926</v>
      </c>
      <c r="L19" s="91"/>
      <c r="M19" s="91"/>
      <c r="N19" s="91"/>
      <c r="O19" s="94"/>
      <c r="P19" s="94"/>
      <c r="Q19" s="94"/>
      <c r="R19" s="94"/>
      <c r="S19" s="100">
        <f t="shared" si="4"/>
        <v>268000000</v>
      </c>
      <c r="T19" s="91"/>
    </row>
    <row r="20" spans="1:20" ht="42">
      <c r="A20" s="91">
        <v>14</v>
      </c>
      <c r="B20" s="91" t="s">
        <v>90</v>
      </c>
      <c r="C20" s="91" t="s">
        <v>91</v>
      </c>
      <c r="D20" s="91" t="s">
        <v>26</v>
      </c>
      <c r="E20" s="91" t="s">
        <v>27</v>
      </c>
      <c r="F20" s="91" t="s">
        <v>92</v>
      </c>
      <c r="G20" s="92" t="s">
        <v>93</v>
      </c>
      <c r="H20" s="97">
        <v>33500000</v>
      </c>
      <c r="I20" s="93">
        <v>44728</v>
      </c>
      <c r="J20" s="93">
        <v>44728</v>
      </c>
      <c r="K20" s="93">
        <v>44926</v>
      </c>
      <c r="L20" s="91"/>
      <c r="M20" s="91"/>
      <c r="N20" s="91"/>
      <c r="O20" s="94"/>
      <c r="P20" s="94"/>
      <c r="Q20" s="94"/>
      <c r="R20" s="94"/>
      <c r="S20" s="100">
        <f t="shared" si="4"/>
        <v>33500000</v>
      </c>
      <c r="T20" s="91"/>
    </row>
    <row r="21" spans="1:20" ht="42">
      <c r="A21" s="91">
        <v>15</v>
      </c>
      <c r="B21" s="91" t="s">
        <v>90</v>
      </c>
      <c r="C21" s="91" t="s">
        <v>94</v>
      </c>
      <c r="D21" s="91" t="s">
        <v>26</v>
      </c>
      <c r="E21" s="91" t="s">
        <v>27</v>
      </c>
      <c r="F21" s="91" t="s">
        <v>92</v>
      </c>
      <c r="G21" s="92" t="s">
        <v>95</v>
      </c>
      <c r="H21" s="97">
        <v>86000000</v>
      </c>
      <c r="I21" s="93">
        <v>44728</v>
      </c>
      <c r="J21" s="93">
        <v>44728</v>
      </c>
      <c r="K21" s="93">
        <v>44926</v>
      </c>
      <c r="L21" s="93">
        <v>44789</v>
      </c>
      <c r="M21" s="91"/>
      <c r="N21" s="91"/>
      <c r="O21" s="100">
        <v>27306650</v>
      </c>
      <c r="P21" s="94"/>
      <c r="Q21" s="94"/>
      <c r="R21" s="94"/>
      <c r="S21" s="100">
        <f>+H21+O21</f>
        <v>113306650</v>
      </c>
      <c r="T21" s="91"/>
    </row>
    <row r="22" spans="1:20" ht="31.5">
      <c r="A22" s="91">
        <v>16</v>
      </c>
      <c r="B22" s="91" t="s">
        <v>96</v>
      </c>
      <c r="C22" s="91" t="s">
        <v>97</v>
      </c>
      <c r="D22" s="91" t="s">
        <v>98</v>
      </c>
      <c r="E22" s="91" t="s">
        <v>99</v>
      </c>
      <c r="F22" s="91" t="s">
        <v>100</v>
      </c>
      <c r="G22" s="92" t="s">
        <v>101</v>
      </c>
      <c r="H22" s="100">
        <v>1302000000</v>
      </c>
      <c r="I22" s="93">
        <v>44785</v>
      </c>
      <c r="J22" s="93">
        <v>44789</v>
      </c>
      <c r="K22" s="93">
        <v>44973</v>
      </c>
      <c r="L22" s="91"/>
      <c r="M22" s="91"/>
      <c r="N22" s="91"/>
      <c r="O22" s="100"/>
      <c r="P22" s="94"/>
      <c r="Q22" s="94"/>
      <c r="R22" s="94"/>
      <c r="S22" s="100">
        <f>+H22</f>
        <v>1302000000</v>
      </c>
      <c r="T22" s="91"/>
    </row>
  </sheetData>
  <autoFilter ref="A6:T7" xr:uid="{490C4A05-6893-442D-B5E3-6467A306ACE3}"/>
  <mergeCells count="5">
    <mergeCell ref="P1:S1"/>
    <mergeCell ref="P2:S2"/>
    <mergeCell ref="P3:S3"/>
    <mergeCell ref="P4:S4"/>
    <mergeCell ref="A5:T5"/>
  </mergeCells>
  <phoneticPr fontId="10" type="noConversion"/>
  <hyperlinks>
    <hyperlink ref="F17" r:id="rId1" xr:uid="{8D7538CC-5350-4472-BEDA-07611D74AF34}"/>
    <hyperlink ref="F15" r:id="rId2" xr:uid="{A2AFD727-B6FF-4186-8C41-3925F9B95426}"/>
    <hyperlink ref="F13" r:id="rId3" xr:uid="{98F3B53B-8325-46F0-AF92-2831A1225EB5}"/>
    <hyperlink ref="F12" r:id="rId4" xr:uid="{EC906A79-6324-432F-8FAD-F52E7D7DD0E8}"/>
    <hyperlink ref="F21" r:id="rId5" xr:uid="{F70A5DA4-AA6F-4344-997E-073AE4D255C1}"/>
    <hyperlink ref="F22" r:id="rId6" xr:uid="{00E3901F-29EB-4983-816A-08CAD22C5183}"/>
    <hyperlink ref="F20" r:id="rId7" xr:uid="{38E2C719-D1D9-4D2A-AAC1-67B3EDA623F9}"/>
    <hyperlink ref="F8" r:id="rId8" xr:uid="{5EF30302-2AAC-4F13-B9AB-56F70C01BEDB}"/>
    <hyperlink ref="F11" r:id="rId9" xr:uid="{5D37592A-0E7C-4C45-A74A-A4DBF9AEB347}"/>
    <hyperlink ref="F14" r:id="rId10" xr:uid="{C7ABC0C0-E409-43D0-98FB-5A0A9DED54E1}"/>
    <hyperlink ref="F10" r:id="rId11" xr:uid="{8D7AFDCF-B618-44D2-9A6B-28DDB02E5DE1}"/>
    <hyperlink ref="F9" r:id="rId12" xr:uid="{3042B687-8761-4F4F-ADDA-A4E73CE529CC}"/>
    <hyperlink ref="F19" r:id="rId13" xr:uid="{1C8D293A-27C7-48D1-AAF5-EC6876BB5395}"/>
    <hyperlink ref="F16" r:id="rId14" xr:uid="{D7F8989D-F4E9-47AA-94C7-403362A6A49F}"/>
    <hyperlink ref="F18" r:id="rId15" xr:uid="{D61BF8CC-9C71-4EB6-813F-0312F2D63DB0}"/>
    <hyperlink ref="F7" r:id="rId16" xr:uid="{6BC76D34-C679-46E1-91BD-E586254B776D}"/>
  </hyperlinks>
  <pageMargins left="0.7" right="0.7" top="0.75" bottom="0.75" header="0.3" footer="0.3"/>
  <pageSetup scale="40" orientation="landscape"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J55"/>
  <sheetViews>
    <sheetView view="pageBreakPreview" zoomScale="98" zoomScaleNormal="100" zoomScaleSheetLayoutView="98" workbookViewId="0">
      <selection activeCell="D35" sqref="D35"/>
    </sheetView>
  </sheetViews>
  <sheetFormatPr defaultColWidth="10.5703125" defaultRowHeight="12.6"/>
  <cols>
    <col min="1" max="1" width="6.5703125" customWidth="1"/>
    <col min="2" max="2" width="35.42578125" style="3" customWidth="1"/>
    <col min="3" max="3" width="20.140625" customWidth="1"/>
    <col min="4" max="4" width="20.42578125" customWidth="1"/>
    <col min="5" max="5" width="59.42578125" customWidth="1"/>
    <col min="6" max="6" width="23.42578125" style="8" customWidth="1"/>
    <col min="7" max="7" width="17.85546875" customWidth="1"/>
    <col min="8" max="8" width="15.42578125" customWidth="1"/>
    <col min="9" max="10" width="27.42578125" customWidth="1"/>
    <col min="11" max="11" width="16" customWidth="1"/>
  </cols>
  <sheetData>
    <row r="1" spans="1:10" s="9" customFormat="1" ht="12.75" customHeight="1">
      <c r="A1" s="113" t="s">
        <v>102</v>
      </c>
      <c r="B1" s="114"/>
      <c r="C1" s="114"/>
      <c r="D1" s="114"/>
      <c r="E1" s="114"/>
      <c r="F1" s="114"/>
      <c r="G1" s="114"/>
      <c r="H1" s="114"/>
      <c r="I1" s="114"/>
      <c r="J1" s="114"/>
    </row>
    <row r="2" spans="1:10" s="16" customFormat="1" ht="26.1">
      <c r="A2" s="11" t="s">
        <v>103</v>
      </c>
      <c r="B2" s="11" t="s">
        <v>104</v>
      </c>
      <c r="C2" s="11" t="s">
        <v>105</v>
      </c>
      <c r="D2" s="11" t="s">
        <v>106</v>
      </c>
      <c r="E2" s="11" t="s">
        <v>107</v>
      </c>
      <c r="F2" s="17" t="s">
        <v>13</v>
      </c>
      <c r="G2" s="11" t="s">
        <v>15</v>
      </c>
      <c r="H2" s="11" t="s">
        <v>108</v>
      </c>
      <c r="I2" s="11" t="s">
        <v>109</v>
      </c>
      <c r="J2" s="11" t="s">
        <v>110</v>
      </c>
    </row>
    <row r="3" spans="1:10" s="4" customFormat="1" ht="50.25" customHeight="1">
      <c r="A3" s="12" t="s">
        <v>111</v>
      </c>
      <c r="B3" s="13" t="s">
        <v>112</v>
      </c>
      <c r="C3" s="14" t="s">
        <v>113</v>
      </c>
      <c r="D3" s="14" t="s">
        <v>114</v>
      </c>
      <c r="E3" s="6" t="s">
        <v>115</v>
      </c>
      <c r="F3" s="18">
        <v>3552000000</v>
      </c>
      <c r="G3" s="15">
        <v>42231</v>
      </c>
      <c r="H3" s="15">
        <v>42613</v>
      </c>
      <c r="I3" s="6" t="s">
        <v>116</v>
      </c>
      <c r="J3" s="6" t="s">
        <v>117</v>
      </c>
    </row>
    <row r="4" spans="1:10" s="4" customFormat="1" ht="36.75" customHeight="1">
      <c r="A4" s="12">
        <v>2</v>
      </c>
      <c r="B4" s="13" t="s">
        <v>118</v>
      </c>
      <c r="C4" s="14" t="s">
        <v>119</v>
      </c>
      <c r="D4" s="14" t="s">
        <v>120</v>
      </c>
      <c r="E4" s="6" t="s">
        <v>121</v>
      </c>
      <c r="F4" s="18">
        <v>1117805001</v>
      </c>
      <c r="G4" s="15">
        <v>41791</v>
      </c>
      <c r="H4" s="15">
        <v>42643</v>
      </c>
      <c r="I4" s="6">
        <v>78111800</v>
      </c>
      <c r="J4" s="6" t="s">
        <v>122</v>
      </c>
    </row>
    <row r="5" spans="1:10" s="4" customFormat="1" ht="40.5" customHeight="1">
      <c r="A5" s="12">
        <v>3</v>
      </c>
      <c r="B5" s="13" t="s">
        <v>123</v>
      </c>
      <c r="C5" s="14" t="s">
        <v>124</v>
      </c>
      <c r="D5" s="14" t="s">
        <v>125</v>
      </c>
      <c r="E5" s="6" t="s">
        <v>126</v>
      </c>
      <c r="F5" s="18">
        <v>380000000</v>
      </c>
      <c r="G5" s="15">
        <v>42237</v>
      </c>
      <c r="H5" s="15">
        <v>42481</v>
      </c>
      <c r="I5" s="6">
        <v>78111800</v>
      </c>
      <c r="J5" s="6" t="s">
        <v>127</v>
      </c>
    </row>
    <row r="6" spans="1:10" s="4" customFormat="1" ht="40.5" customHeight="1">
      <c r="A6" s="12">
        <v>4</v>
      </c>
      <c r="B6" s="13" t="s">
        <v>128</v>
      </c>
      <c r="C6" s="14" t="s">
        <v>129</v>
      </c>
      <c r="D6" s="14" t="s">
        <v>130</v>
      </c>
      <c r="E6" s="6" t="s">
        <v>126</v>
      </c>
      <c r="F6" s="18">
        <v>1347891999</v>
      </c>
      <c r="G6" s="15">
        <v>42262</v>
      </c>
      <c r="H6" s="15">
        <v>42551</v>
      </c>
      <c r="I6" s="6">
        <v>78111800</v>
      </c>
      <c r="J6" s="6" t="s">
        <v>131</v>
      </c>
    </row>
    <row r="7" spans="1:10" s="4" customFormat="1" ht="40.5" customHeight="1">
      <c r="A7" s="12">
        <v>5</v>
      </c>
      <c r="B7" s="13" t="s">
        <v>132</v>
      </c>
      <c r="C7" s="14" t="s">
        <v>133</v>
      </c>
      <c r="D7" s="14" t="s">
        <v>134</v>
      </c>
      <c r="E7" s="6" t="s">
        <v>135</v>
      </c>
      <c r="F7" s="18">
        <v>753700000</v>
      </c>
      <c r="G7" s="15">
        <v>41982</v>
      </c>
      <c r="H7" s="15">
        <v>42360</v>
      </c>
      <c r="I7" s="6">
        <v>78111800</v>
      </c>
      <c r="J7" s="6" t="s">
        <v>136</v>
      </c>
    </row>
    <row r="8" spans="1:10" s="4" customFormat="1" ht="40.5" customHeight="1">
      <c r="A8" s="12">
        <v>6</v>
      </c>
      <c r="B8" s="13" t="s">
        <v>132</v>
      </c>
      <c r="C8" s="14" t="s">
        <v>133</v>
      </c>
      <c r="D8" s="14" t="s">
        <v>137</v>
      </c>
      <c r="E8" s="6" t="s">
        <v>135</v>
      </c>
      <c r="F8" s="18">
        <v>766877316</v>
      </c>
      <c r="G8" s="15">
        <v>42110</v>
      </c>
      <c r="H8" s="15">
        <v>42512</v>
      </c>
      <c r="I8" s="6">
        <v>78111800</v>
      </c>
      <c r="J8" s="6" t="s">
        <v>138</v>
      </c>
    </row>
    <row r="9" spans="1:10" s="4" customFormat="1" ht="40.5" customHeight="1">
      <c r="A9" s="12">
        <v>7</v>
      </c>
      <c r="B9" s="13" t="s">
        <v>139</v>
      </c>
      <c r="C9" s="14" t="s">
        <v>140</v>
      </c>
      <c r="D9" s="14" t="s">
        <v>141</v>
      </c>
      <c r="E9" s="6" t="s">
        <v>142</v>
      </c>
      <c r="F9" s="18">
        <v>124786309</v>
      </c>
      <c r="G9" s="15">
        <v>42171</v>
      </c>
      <c r="H9" s="15">
        <v>42551</v>
      </c>
      <c r="I9" s="6">
        <v>78111800</v>
      </c>
      <c r="J9" s="6" t="s">
        <v>143</v>
      </c>
    </row>
    <row r="10" spans="1:10" s="4" customFormat="1" ht="89.25" customHeight="1">
      <c r="A10" s="5">
        <v>8</v>
      </c>
      <c r="B10" s="13" t="s">
        <v>144</v>
      </c>
      <c r="C10" s="14" t="s">
        <v>145</v>
      </c>
      <c r="D10" s="13" t="s">
        <v>146</v>
      </c>
      <c r="E10" s="6" t="s">
        <v>147</v>
      </c>
      <c r="F10" s="18">
        <v>1470832440</v>
      </c>
      <c r="G10" s="15">
        <v>41805</v>
      </c>
      <c r="H10" s="15">
        <v>42171</v>
      </c>
      <c r="I10" s="6">
        <v>78111800</v>
      </c>
      <c r="J10" s="6" t="s">
        <v>148</v>
      </c>
    </row>
    <row r="11" spans="1:10" s="4" customFormat="1" ht="47.25" customHeight="1">
      <c r="A11" s="5">
        <v>9</v>
      </c>
      <c r="B11" s="13" t="s">
        <v>149</v>
      </c>
      <c r="C11" s="14" t="s">
        <v>150</v>
      </c>
      <c r="D11" s="13">
        <v>12015003180</v>
      </c>
      <c r="E11" s="6" t="s">
        <v>151</v>
      </c>
      <c r="F11" s="18">
        <v>362000000</v>
      </c>
      <c r="G11" s="15">
        <v>42156</v>
      </c>
      <c r="H11" s="15">
        <v>42338</v>
      </c>
      <c r="I11" s="6">
        <v>78101800</v>
      </c>
      <c r="J11" s="6" t="s">
        <v>152</v>
      </c>
    </row>
    <row r="12" spans="1:10" s="4" customFormat="1" ht="47.25" customHeight="1">
      <c r="A12" s="5">
        <v>10</v>
      </c>
      <c r="B12" s="13" t="s">
        <v>153</v>
      </c>
      <c r="C12" s="14" t="s">
        <v>154</v>
      </c>
      <c r="D12" s="13" t="s">
        <v>155</v>
      </c>
      <c r="E12" s="6" t="s">
        <v>151</v>
      </c>
      <c r="F12" s="18">
        <v>575000000</v>
      </c>
      <c r="G12" s="15">
        <v>42199</v>
      </c>
      <c r="H12" s="15">
        <v>42338</v>
      </c>
      <c r="I12" s="6">
        <v>78101800</v>
      </c>
      <c r="J12" s="6" t="s">
        <v>156</v>
      </c>
    </row>
    <row r="13" spans="1:10" s="4" customFormat="1" ht="47.25" customHeight="1">
      <c r="A13" s="5">
        <v>10</v>
      </c>
      <c r="B13" s="13" t="s">
        <v>153</v>
      </c>
      <c r="C13" s="14" t="s">
        <v>154</v>
      </c>
      <c r="D13" s="13" t="s">
        <v>157</v>
      </c>
      <c r="E13" s="6" t="s">
        <v>151</v>
      </c>
      <c r="F13" s="18">
        <v>1350000000</v>
      </c>
      <c r="G13" s="15">
        <v>42199</v>
      </c>
      <c r="H13" s="15">
        <v>42353</v>
      </c>
      <c r="I13" s="6">
        <v>78101800</v>
      </c>
      <c r="J13" s="6" t="s">
        <v>156</v>
      </c>
    </row>
    <row r="14" spans="1:10" s="4" customFormat="1" ht="47.25" customHeight="1">
      <c r="A14" s="5">
        <v>11</v>
      </c>
      <c r="B14" s="13" t="s">
        <v>158</v>
      </c>
      <c r="C14" s="14" t="s">
        <v>159</v>
      </c>
      <c r="D14" s="13">
        <v>23020015</v>
      </c>
      <c r="E14" s="6" t="s">
        <v>121</v>
      </c>
      <c r="F14" s="18">
        <v>220000000</v>
      </c>
      <c r="G14" s="15">
        <v>42131</v>
      </c>
      <c r="H14" s="15">
        <v>42349</v>
      </c>
      <c r="I14" s="6">
        <v>78111800</v>
      </c>
      <c r="J14" s="6" t="s">
        <v>160</v>
      </c>
    </row>
    <row r="15" spans="1:10" s="4" customFormat="1" ht="47.25" customHeight="1">
      <c r="A15" s="5">
        <v>12</v>
      </c>
      <c r="B15" s="13" t="s">
        <v>161</v>
      </c>
      <c r="C15" s="14" t="s">
        <v>162</v>
      </c>
      <c r="D15" s="13">
        <v>22748865</v>
      </c>
      <c r="E15" s="6" t="s">
        <v>121</v>
      </c>
      <c r="F15" s="18">
        <v>1057000000</v>
      </c>
      <c r="G15" s="15">
        <v>42089</v>
      </c>
      <c r="H15" s="15">
        <v>42429</v>
      </c>
      <c r="I15" s="6">
        <v>78111800</v>
      </c>
      <c r="J15" s="6" t="s">
        <v>163</v>
      </c>
    </row>
    <row r="16" spans="1:10" s="4" customFormat="1" ht="50.25" customHeight="1">
      <c r="A16" s="12">
        <v>13</v>
      </c>
      <c r="B16" s="13" t="s">
        <v>112</v>
      </c>
      <c r="C16" s="14" t="s">
        <v>113</v>
      </c>
      <c r="D16" s="14" t="s">
        <v>164</v>
      </c>
      <c r="E16" s="6" t="s">
        <v>115</v>
      </c>
      <c r="F16" s="18">
        <v>5880000000</v>
      </c>
      <c r="G16" s="15">
        <v>41761</v>
      </c>
      <c r="H16" s="15">
        <v>42247</v>
      </c>
      <c r="I16" s="6" t="s">
        <v>116</v>
      </c>
      <c r="J16" s="6" t="s">
        <v>117</v>
      </c>
    </row>
    <row r="17" spans="1:10" s="4" customFormat="1" ht="89.25" customHeight="1">
      <c r="A17" s="5">
        <v>14</v>
      </c>
      <c r="B17" s="13" t="s">
        <v>144</v>
      </c>
      <c r="C17" s="14" t="s">
        <v>145</v>
      </c>
      <c r="D17" s="13" t="s">
        <v>146</v>
      </c>
      <c r="E17" s="6" t="s">
        <v>147</v>
      </c>
      <c r="F17" s="18">
        <v>1313547300</v>
      </c>
      <c r="G17" s="15">
        <v>42208</v>
      </c>
      <c r="H17" s="15">
        <v>42422</v>
      </c>
      <c r="I17" s="6">
        <v>78111800</v>
      </c>
      <c r="J17" s="6" t="s">
        <v>148</v>
      </c>
    </row>
    <row r="18" spans="1:10" s="4" customFormat="1" ht="117" customHeight="1">
      <c r="A18" s="5">
        <v>15</v>
      </c>
      <c r="B18" s="13" t="s">
        <v>165</v>
      </c>
      <c r="C18" s="14" t="s">
        <v>166</v>
      </c>
      <c r="D18" s="14" t="s">
        <v>167</v>
      </c>
      <c r="E18" s="6" t="s">
        <v>168</v>
      </c>
      <c r="F18" s="18">
        <v>1199520000</v>
      </c>
      <c r="G18" s="15">
        <v>42174</v>
      </c>
      <c r="H18" s="15">
        <v>42508</v>
      </c>
      <c r="I18" s="6" t="s">
        <v>116</v>
      </c>
      <c r="J18" s="6" t="s">
        <v>169</v>
      </c>
    </row>
    <row r="19" spans="1:10" s="4" customFormat="1" ht="43.5" customHeight="1">
      <c r="A19" s="12">
        <v>16</v>
      </c>
      <c r="B19" s="13" t="s">
        <v>170</v>
      </c>
      <c r="C19" s="14" t="s">
        <v>162</v>
      </c>
      <c r="D19" s="14" t="s">
        <v>171</v>
      </c>
      <c r="E19" s="6" t="s">
        <v>172</v>
      </c>
      <c r="F19" s="18">
        <v>3026225406</v>
      </c>
      <c r="G19" s="15">
        <v>42017</v>
      </c>
      <c r="H19" s="15">
        <v>42168</v>
      </c>
      <c r="I19" s="6">
        <v>78111800</v>
      </c>
      <c r="J19" s="6" t="s">
        <v>173</v>
      </c>
    </row>
    <row r="20" spans="1:10" s="4" customFormat="1" ht="111" customHeight="1">
      <c r="A20" s="5">
        <v>17</v>
      </c>
      <c r="B20" s="13" t="s">
        <v>174</v>
      </c>
      <c r="C20" s="14" t="s">
        <v>175</v>
      </c>
      <c r="D20" s="14" t="s">
        <v>176</v>
      </c>
      <c r="E20" s="6" t="s">
        <v>177</v>
      </c>
      <c r="F20" s="18">
        <v>11901031621</v>
      </c>
      <c r="G20" s="15">
        <v>41866</v>
      </c>
      <c r="H20" s="15">
        <v>42342</v>
      </c>
      <c r="I20" s="6" t="s">
        <v>116</v>
      </c>
      <c r="J20" s="6" t="s">
        <v>178</v>
      </c>
    </row>
    <row r="21" spans="1:10" s="4" customFormat="1" ht="66" customHeight="1">
      <c r="A21" s="5">
        <v>18</v>
      </c>
      <c r="B21" s="13" t="s">
        <v>179</v>
      </c>
      <c r="C21" s="14" t="s">
        <v>162</v>
      </c>
      <c r="D21" s="14">
        <v>20151088</v>
      </c>
      <c r="E21" s="6" t="s">
        <v>180</v>
      </c>
      <c r="F21" s="18"/>
      <c r="G21" s="15" t="s">
        <v>181</v>
      </c>
      <c r="H21" s="15"/>
      <c r="I21" s="6">
        <v>78111800</v>
      </c>
      <c r="J21" s="6" t="s">
        <v>182</v>
      </c>
    </row>
    <row r="22" spans="1:10" s="4" customFormat="1" ht="92.25" customHeight="1">
      <c r="A22" s="12">
        <v>19</v>
      </c>
      <c r="B22" s="13" t="s">
        <v>144</v>
      </c>
      <c r="C22" s="14" t="s">
        <v>145</v>
      </c>
      <c r="D22" s="13" t="s">
        <v>183</v>
      </c>
      <c r="E22" s="6" t="s">
        <v>147</v>
      </c>
      <c r="F22" s="18">
        <v>1602061760</v>
      </c>
      <c r="G22" s="15">
        <v>42516</v>
      </c>
      <c r="H22" s="6"/>
      <c r="I22" s="6">
        <v>78111800</v>
      </c>
      <c r="J22" s="6" t="s">
        <v>184</v>
      </c>
    </row>
    <row r="23" spans="1:10" s="4" customFormat="1" ht="54.75" customHeight="1">
      <c r="B23" s="13" t="s">
        <v>185</v>
      </c>
      <c r="C23" s="14" t="s">
        <v>186</v>
      </c>
      <c r="D23" s="13" t="s">
        <v>187</v>
      </c>
      <c r="E23" s="6" t="s">
        <v>188</v>
      </c>
      <c r="F23" s="18">
        <v>200000000</v>
      </c>
      <c r="G23" s="15">
        <v>42531</v>
      </c>
      <c r="H23" s="6"/>
      <c r="I23" s="6">
        <v>78111800</v>
      </c>
      <c r="J23" s="6" t="s">
        <v>189</v>
      </c>
    </row>
    <row r="24" spans="1:10" s="4" customFormat="1" ht="59.25" customHeight="1">
      <c r="A24" s="5">
        <v>20</v>
      </c>
      <c r="B24" s="13" t="s">
        <v>132</v>
      </c>
      <c r="C24" s="14" t="s">
        <v>133</v>
      </c>
      <c r="D24" s="14" t="s">
        <v>190</v>
      </c>
      <c r="E24" s="6" t="s">
        <v>135</v>
      </c>
      <c r="F24" s="18">
        <v>877548078</v>
      </c>
      <c r="G24" s="15">
        <v>42522</v>
      </c>
      <c r="H24" s="6"/>
      <c r="I24" s="6">
        <v>78111800</v>
      </c>
      <c r="J24" s="6" t="s">
        <v>191</v>
      </c>
    </row>
    <row r="25" spans="1:10" s="4" customFormat="1" ht="89.25" customHeight="1">
      <c r="A25" s="5">
        <v>21</v>
      </c>
      <c r="B25" s="13" t="s">
        <v>192</v>
      </c>
      <c r="C25" s="14" t="s">
        <v>193</v>
      </c>
      <c r="D25" s="14" t="s">
        <v>194</v>
      </c>
      <c r="E25" s="6" t="s">
        <v>195</v>
      </c>
      <c r="F25" s="18">
        <v>116800000</v>
      </c>
      <c r="G25" s="15">
        <v>42537</v>
      </c>
      <c r="H25" s="6"/>
      <c r="I25" s="6">
        <v>78111800</v>
      </c>
      <c r="J25" s="6" t="s">
        <v>196</v>
      </c>
    </row>
    <row r="26" spans="1:10" s="4" customFormat="1" ht="97.5" customHeight="1">
      <c r="A26" s="12">
        <v>22</v>
      </c>
      <c r="B26" s="13" t="s">
        <v>165</v>
      </c>
      <c r="C26" s="14" t="s">
        <v>166</v>
      </c>
      <c r="D26" s="14" t="s">
        <v>167</v>
      </c>
      <c r="E26" s="6" t="s">
        <v>197</v>
      </c>
      <c r="F26" s="18">
        <v>1046331000</v>
      </c>
      <c r="G26" s="15">
        <v>42552</v>
      </c>
      <c r="H26" s="6"/>
      <c r="I26" s="6" t="s">
        <v>116</v>
      </c>
      <c r="J26" s="6" t="s">
        <v>198</v>
      </c>
    </row>
    <row r="27" spans="1:10" s="4" customFormat="1" ht="77.25" customHeight="1">
      <c r="A27" s="5">
        <v>23</v>
      </c>
      <c r="B27" s="13" t="s">
        <v>199</v>
      </c>
      <c r="C27" s="14" t="s">
        <v>200</v>
      </c>
      <c r="D27" s="14" t="s">
        <v>201</v>
      </c>
      <c r="E27" s="6" t="s">
        <v>202</v>
      </c>
      <c r="F27" s="18">
        <v>108192000</v>
      </c>
      <c r="G27" s="15">
        <v>42585</v>
      </c>
      <c r="H27" s="6"/>
      <c r="I27" s="6">
        <v>78111800</v>
      </c>
      <c r="J27" s="6" t="s">
        <v>203</v>
      </c>
    </row>
    <row r="28" spans="1:10" s="4" customFormat="1" ht="66" customHeight="1">
      <c r="A28" s="5">
        <v>24</v>
      </c>
      <c r="B28" s="13" t="s">
        <v>204</v>
      </c>
      <c r="C28" s="14" t="s">
        <v>205</v>
      </c>
      <c r="D28" s="13" t="s">
        <v>206</v>
      </c>
      <c r="E28" s="6" t="s">
        <v>207</v>
      </c>
      <c r="F28" s="18">
        <v>127234800</v>
      </c>
      <c r="G28" s="15">
        <v>42599</v>
      </c>
      <c r="H28" s="6"/>
      <c r="I28" s="6">
        <v>78111800</v>
      </c>
      <c r="J28" s="6" t="s">
        <v>208</v>
      </c>
    </row>
    <row r="29" spans="1:10" s="4" customFormat="1" ht="89.25" customHeight="1">
      <c r="A29" s="12">
        <v>25</v>
      </c>
      <c r="B29" s="13" t="s">
        <v>209</v>
      </c>
      <c r="C29" s="14" t="s">
        <v>150</v>
      </c>
      <c r="D29" s="14">
        <v>12016002234</v>
      </c>
      <c r="E29" s="6" t="s">
        <v>210</v>
      </c>
      <c r="F29" s="18">
        <v>165600000</v>
      </c>
      <c r="G29" s="15">
        <v>42607</v>
      </c>
      <c r="H29" s="6"/>
      <c r="I29" s="6">
        <v>78101800</v>
      </c>
      <c r="J29" s="6" t="s">
        <v>152</v>
      </c>
    </row>
    <row r="30" spans="1:10" s="4" customFormat="1" ht="89.25" customHeight="1">
      <c r="A30" s="5">
        <v>26</v>
      </c>
      <c r="B30" s="13" t="s">
        <v>123</v>
      </c>
      <c r="C30" s="14" t="s">
        <v>124</v>
      </c>
      <c r="D30" s="14" t="s">
        <v>211</v>
      </c>
      <c r="E30" s="6" t="s">
        <v>212</v>
      </c>
      <c r="F30" s="18">
        <v>240000000</v>
      </c>
      <c r="G30" s="15">
        <v>42629</v>
      </c>
      <c r="H30" s="6"/>
      <c r="I30" s="6">
        <v>78111800</v>
      </c>
      <c r="J30" s="6" t="s">
        <v>213</v>
      </c>
    </row>
    <row r="31" spans="1:10" ht="89.25" customHeight="1">
      <c r="A31" s="5">
        <v>27</v>
      </c>
      <c r="B31" s="13" t="s">
        <v>214</v>
      </c>
      <c r="C31" s="14" t="s">
        <v>215</v>
      </c>
      <c r="D31" s="14" t="s">
        <v>216</v>
      </c>
      <c r="E31" s="6" t="s">
        <v>217</v>
      </c>
      <c r="F31" s="18">
        <v>52876000</v>
      </c>
      <c r="G31" s="19">
        <v>42636</v>
      </c>
      <c r="H31" s="6"/>
      <c r="I31" s="6">
        <v>78111800</v>
      </c>
      <c r="J31" s="6" t="s">
        <v>218</v>
      </c>
    </row>
    <row r="33" spans="2:4">
      <c r="D33" s="2"/>
    </row>
    <row r="34" spans="2:4" ht="50.25" customHeight="1">
      <c r="D34" s="2"/>
    </row>
    <row r="35" spans="2:4" ht="15.6">
      <c r="B35" s="21" t="s">
        <v>219</v>
      </c>
      <c r="D35" s="24"/>
    </row>
    <row r="36" spans="2:4" ht="15.6">
      <c r="B36" s="21" t="s">
        <v>220</v>
      </c>
      <c r="D36" s="24"/>
    </row>
    <row r="37" spans="2:4" ht="15.6">
      <c r="B37" s="21" t="s">
        <v>221</v>
      </c>
      <c r="D37" s="24"/>
    </row>
    <row r="38" spans="2:4" ht="15.6">
      <c r="B38" s="21" t="s">
        <v>222</v>
      </c>
      <c r="D38" s="24"/>
    </row>
    <row r="39" spans="2:4" ht="12.95" thickBot="1">
      <c r="D39" s="2"/>
    </row>
    <row r="40" spans="2:4" ht="15.95" thickBot="1">
      <c r="D40" s="22"/>
    </row>
    <row r="41" spans="2:4" ht="15.95" thickBot="1">
      <c r="D41" s="23"/>
    </row>
    <row r="42" spans="2:4">
      <c r="D42" s="2"/>
    </row>
    <row r="43" spans="2:4">
      <c r="D43" s="2"/>
    </row>
    <row r="44" spans="2:4">
      <c r="D44" s="2"/>
    </row>
    <row r="45" spans="2:4">
      <c r="D45" s="2"/>
    </row>
    <row r="46" spans="2:4">
      <c r="D46" s="2"/>
    </row>
    <row r="47" spans="2:4">
      <c r="D47" s="2"/>
    </row>
    <row r="48" spans="2:4">
      <c r="D48" s="2"/>
    </row>
    <row r="49" spans="4:4">
      <c r="D49" s="2"/>
    </row>
    <row r="50" spans="4:4">
      <c r="D50" s="2"/>
    </row>
    <row r="51" spans="4:4">
      <c r="D51" s="2"/>
    </row>
    <row r="52" spans="4:4">
      <c r="D52" s="2"/>
    </row>
    <row r="53" spans="4:4">
      <c r="D53" s="2"/>
    </row>
    <row r="54" spans="4:4">
      <c r="D54" s="2"/>
    </row>
    <row r="55" spans="4:4">
      <c r="D55" s="2"/>
    </row>
  </sheetData>
  <customSheetViews>
    <customSheetView guid="{BAFF9CEF-D40C-49A2-9F2E-8FCE71F596B2}" scale="98" showPageBreaks="1" printArea="1" state="hidden" view="pageBreakPreview">
      <selection activeCell="D35" sqref="D35"/>
      <pageMargins left="0" right="0" top="0" bottom="0" header="0" footer="0"/>
      <pageSetup scale="48" orientation="landscape" r:id="rId1"/>
    </customSheetView>
    <customSheetView guid="{D1085FE6-763C-42C2-B5E9-344FA421BF69}" scale="98" showPageBreaks="1" printArea="1" state="hidden" view="pageBreakPreview">
      <selection activeCell="D35" sqref="D35"/>
      <pageMargins left="0" right="0" top="0" bottom="0" header="0" footer="0"/>
      <pageSetup scale="48" orientation="landscape" r:id="rId2"/>
    </customSheetView>
    <customSheetView guid="{ACE37389-4D16-49CE-9554-EF70B5DE1A1D}" scale="98" showPageBreaks="1" printArea="1" state="hidden" view="pageBreakPreview">
      <selection activeCell="D35" sqref="D35"/>
      <pageMargins left="0" right="0" top="0" bottom="0" header="0" footer="0"/>
      <pageSetup scale="48" orientation="landscape" r:id="rId3"/>
    </customSheetView>
    <customSheetView guid="{BC5BAE97-F842-4842-A602-9A1588194B7F}" scale="98" showPageBreaks="1" printArea="1" state="hidden" view="pageBreakPreview">
      <selection activeCell="D35" sqref="D35"/>
      <pageMargins left="0" right="0" top="0" bottom="0" header="0" footer="0"/>
      <pageSetup scale="48" orientation="landscape" r:id="rId4"/>
    </customSheetView>
  </customSheetViews>
  <mergeCells count="1">
    <mergeCell ref="A1:J1"/>
  </mergeCells>
  <pageMargins left="0.70866141732283472" right="0.70866141732283472" top="0.74803149606299213" bottom="0.74803149606299213" header="0.31496062992125984" footer="0.31496062992125984"/>
  <pageSetup scale="48"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T22"/>
  <sheetViews>
    <sheetView topLeftCell="A25" workbookViewId="0">
      <pane xSplit="1" topLeftCell="B1" activePane="topRight" state="frozen"/>
      <selection pane="topRight" activeCell="C5" sqref="C5"/>
      <selection activeCell="A25" sqref="A25"/>
    </sheetView>
  </sheetViews>
  <sheetFormatPr defaultColWidth="11.42578125" defaultRowHeight="11.45"/>
  <cols>
    <col min="1" max="1" width="11.42578125" style="68"/>
    <col min="2" max="2" width="30.42578125" style="68" customWidth="1"/>
    <col min="3" max="3" width="18.5703125" style="68" customWidth="1"/>
    <col min="4" max="4" width="45.42578125" style="68" customWidth="1"/>
    <col min="5" max="5" width="18.85546875" style="68" customWidth="1"/>
    <col min="6" max="6" width="11.42578125" style="68" customWidth="1"/>
    <col min="7" max="7" width="15.42578125" style="68" customWidth="1"/>
    <col min="8" max="8" width="15.140625" style="68" customWidth="1"/>
    <col min="9" max="9" width="16.85546875" style="68" customWidth="1"/>
    <col min="10" max="10" width="15.42578125" style="68" bestFit="1" customWidth="1"/>
    <col min="11" max="11" width="11.42578125" style="68"/>
    <col min="12" max="12" width="16.85546875" style="68" customWidth="1"/>
    <col min="13" max="13" width="16.5703125" style="68" customWidth="1"/>
    <col min="14" max="14" width="11.42578125" style="68"/>
    <col min="15" max="15" width="16.140625" style="68" customWidth="1"/>
    <col min="16" max="16" width="13.85546875" style="68" customWidth="1"/>
    <col min="17" max="18" width="11.42578125" style="68"/>
    <col min="19" max="19" width="19.140625" style="68" customWidth="1"/>
    <col min="20" max="20" width="19.42578125" style="68" customWidth="1"/>
    <col min="21" max="16384" width="11.42578125" style="68"/>
  </cols>
  <sheetData>
    <row r="1" spans="1:20">
      <c r="B1" s="65"/>
      <c r="C1" s="66"/>
      <c r="D1" s="65"/>
      <c r="E1" s="67"/>
      <c r="F1" s="65"/>
      <c r="G1" s="65"/>
      <c r="H1" s="65"/>
      <c r="I1" s="65"/>
      <c r="J1" s="65"/>
      <c r="K1" s="65"/>
      <c r="L1" s="65"/>
      <c r="M1" s="65"/>
      <c r="N1" s="65"/>
      <c r="O1" s="65"/>
      <c r="P1" s="65"/>
      <c r="Q1" s="65"/>
      <c r="R1" s="65"/>
      <c r="S1" s="65"/>
    </row>
    <row r="2" spans="1:20" ht="27" customHeight="1">
      <c r="B2" s="65"/>
      <c r="C2" s="65"/>
      <c r="D2" s="65"/>
      <c r="E2" s="69"/>
      <c r="F2" s="65"/>
      <c r="G2" s="65"/>
      <c r="H2" s="65"/>
      <c r="I2" s="65"/>
      <c r="J2" s="65"/>
      <c r="K2" s="65"/>
      <c r="L2" s="65"/>
      <c r="M2" s="65"/>
      <c r="N2" s="65"/>
      <c r="O2" s="65"/>
      <c r="P2" s="65"/>
      <c r="Q2" s="65"/>
      <c r="R2" s="65"/>
      <c r="S2" s="65"/>
    </row>
    <row r="3" spans="1:20" ht="34.5">
      <c r="A3" s="7" t="s">
        <v>103</v>
      </c>
      <c r="B3" s="7" t="s">
        <v>7</v>
      </c>
      <c r="C3" s="7" t="s">
        <v>223</v>
      </c>
      <c r="D3" s="7" t="s">
        <v>12</v>
      </c>
      <c r="E3" s="27" t="s">
        <v>224</v>
      </c>
      <c r="F3" s="7" t="s">
        <v>225</v>
      </c>
      <c r="G3" s="7" t="s">
        <v>226</v>
      </c>
      <c r="H3" s="7" t="s">
        <v>227</v>
      </c>
      <c r="I3" s="7" t="s">
        <v>228</v>
      </c>
      <c r="J3" s="7" t="s">
        <v>229</v>
      </c>
      <c r="K3" s="7" t="s">
        <v>230</v>
      </c>
      <c r="L3" s="7" t="s">
        <v>231</v>
      </c>
      <c r="M3" s="7" t="s">
        <v>232</v>
      </c>
      <c r="N3" s="7" t="s">
        <v>233</v>
      </c>
      <c r="O3" s="7" t="s">
        <v>234</v>
      </c>
      <c r="P3" s="7" t="s">
        <v>235</v>
      </c>
      <c r="Q3" s="7" t="s">
        <v>236</v>
      </c>
      <c r="R3" s="7" t="s">
        <v>237</v>
      </c>
      <c r="S3" s="7" t="s">
        <v>238</v>
      </c>
      <c r="T3" s="7" t="s">
        <v>239</v>
      </c>
    </row>
    <row r="4" spans="1:20" ht="50.1">
      <c r="A4" s="80">
        <v>1</v>
      </c>
      <c r="B4" s="70" t="s">
        <v>240</v>
      </c>
      <c r="C4" s="70" t="s">
        <v>241</v>
      </c>
      <c r="D4" s="64" t="s">
        <v>242</v>
      </c>
      <c r="E4" s="71">
        <v>1361496198</v>
      </c>
      <c r="F4" s="70" t="s">
        <v>243</v>
      </c>
      <c r="G4" s="70" t="s">
        <v>244</v>
      </c>
      <c r="H4" s="70"/>
      <c r="I4" s="70"/>
      <c r="J4" s="70" t="s">
        <v>245</v>
      </c>
      <c r="K4" s="70"/>
      <c r="L4" s="70"/>
      <c r="M4" s="70"/>
      <c r="N4" s="70"/>
      <c r="O4" s="70"/>
      <c r="P4" s="72"/>
      <c r="Q4" s="72"/>
      <c r="R4" s="72"/>
      <c r="S4" s="72"/>
      <c r="T4" s="73"/>
    </row>
    <row r="5" spans="1:20" ht="12.6">
      <c r="A5" s="80">
        <v>2</v>
      </c>
      <c r="B5" s="70" t="s">
        <v>246</v>
      </c>
      <c r="C5" s="70"/>
      <c r="D5" s="64"/>
      <c r="E5" s="71"/>
      <c r="F5" s="70"/>
      <c r="G5" s="70"/>
      <c r="H5" s="70"/>
      <c r="I5" s="70"/>
      <c r="J5" s="70"/>
      <c r="K5" s="70"/>
      <c r="L5" s="70"/>
      <c r="M5" s="70"/>
      <c r="N5" s="70"/>
      <c r="O5" s="70"/>
      <c r="P5" s="72"/>
      <c r="Q5" s="72"/>
      <c r="R5" s="72"/>
      <c r="S5" s="72"/>
      <c r="T5" s="73"/>
    </row>
    <row r="6" spans="1:20" ht="75">
      <c r="A6" s="80">
        <v>3</v>
      </c>
      <c r="B6" s="70" t="s">
        <v>247</v>
      </c>
      <c r="C6" s="70" t="s">
        <v>248</v>
      </c>
      <c r="D6" s="64" t="s">
        <v>249</v>
      </c>
      <c r="E6" s="71">
        <v>408408000</v>
      </c>
      <c r="F6" s="70"/>
      <c r="G6" s="70"/>
      <c r="H6" s="70"/>
      <c r="I6" s="70"/>
      <c r="J6" s="70" t="s">
        <v>250</v>
      </c>
      <c r="K6" s="70"/>
      <c r="L6" s="70"/>
      <c r="M6" s="70"/>
      <c r="N6" s="70"/>
      <c r="O6" s="76" t="s">
        <v>251</v>
      </c>
      <c r="P6" s="78" t="s">
        <v>252</v>
      </c>
      <c r="Q6" s="72"/>
      <c r="R6" s="72"/>
      <c r="S6" s="72"/>
      <c r="T6" s="73"/>
    </row>
    <row r="7" spans="1:20" ht="112.5">
      <c r="A7" s="80">
        <v>4</v>
      </c>
      <c r="B7" s="70" t="s">
        <v>253</v>
      </c>
      <c r="C7" s="74" t="s">
        <v>254</v>
      </c>
      <c r="D7" s="64" t="s">
        <v>255</v>
      </c>
      <c r="E7" s="79">
        <v>4407890933</v>
      </c>
      <c r="F7" s="75"/>
      <c r="G7" s="76"/>
      <c r="H7" s="77"/>
      <c r="I7" s="77"/>
      <c r="J7" s="77" t="s">
        <v>256</v>
      </c>
      <c r="K7" s="77"/>
      <c r="L7" s="77"/>
      <c r="M7" s="77"/>
      <c r="N7" s="77"/>
      <c r="O7" s="77">
        <v>43553</v>
      </c>
      <c r="P7" s="72"/>
      <c r="Q7" s="72"/>
      <c r="R7" s="72"/>
      <c r="S7" s="72"/>
      <c r="T7" s="73"/>
    </row>
    <row r="8" spans="1:20" ht="50.1">
      <c r="A8" s="80">
        <v>5</v>
      </c>
      <c r="B8" s="70" t="s">
        <v>257</v>
      </c>
      <c r="C8" s="70" t="s">
        <v>258</v>
      </c>
      <c r="D8" s="64" t="s">
        <v>259</v>
      </c>
      <c r="E8" s="79">
        <v>2962692138</v>
      </c>
      <c r="F8" s="70"/>
      <c r="G8" s="70"/>
      <c r="H8" s="70"/>
      <c r="I8" s="70"/>
      <c r="J8" s="70" t="s">
        <v>260</v>
      </c>
      <c r="K8" s="70"/>
      <c r="L8" s="70"/>
      <c r="M8" s="70"/>
      <c r="N8" s="70"/>
      <c r="O8" s="76" t="s">
        <v>261</v>
      </c>
      <c r="P8" s="72"/>
      <c r="Q8" s="72"/>
      <c r="R8" s="72"/>
      <c r="S8" s="72"/>
      <c r="T8" s="73"/>
    </row>
    <row r="9" spans="1:20" ht="57.6">
      <c r="A9" s="80">
        <v>6</v>
      </c>
      <c r="B9" s="70" t="s">
        <v>262</v>
      </c>
      <c r="C9" s="74" t="s">
        <v>263</v>
      </c>
      <c r="D9" s="64" t="s">
        <v>264</v>
      </c>
      <c r="E9" s="79" t="s">
        <v>265</v>
      </c>
      <c r="F9" s="75"/>
      <c r="G9" s="76" t="s">
        <v>266</v>
      </c>
      <c r="H9" s="77"/>
      <c r="I9" s="77"/>
      <c r="J9" s="77" t="s">
        <v>267</v>
      </c>
      <c r="K9" s="77"/>
      <c r="L9" s="77"/>
      <c r="M9" s="77"/>
      <c r="N9" s="77"/>
      <c r="O9" s="77" t="s">
        <v>268</v>
      </c>
      <c r="P9" s="72"/>
      <c r="Q9" s="72"/>
      <c r="R9" s="72"/>
      <c r="S9" s="72"/>
      <c r="T9" s="73"/>
    </row>
    <row r="10" spans="1:20" ht="59.25" customHeight="1">
      <c r="A10" s="80">
        <v>7</v>
      </c>
      <c r="B10" s="70" t="s">
        <v>269</v>
      </c>
      <c r="C10" s="70" t="s">
        <v>270</v>
      </c>
      <c r="D10" s="64" t="s">
        <v>271</v>
      </c>
      <c r="E10" s="79" t="s">
        <v>272</v>
      </c>
      <c r="F10" s="70"/>
      <c r="G10" s="70"/>
      <c r="H10" s="70"/>
      <c r="I10" s="70"/>
      <c r="J10" s="70">
        <v>43509.208333333336</v>
      </c>
      <c r="K10" s="70"/>
      <c r="L10" s="70"/>
      <c r="M10" s="70"/>
      <c r="N10" s="70"/>
      <c r="O10" s="76">
        <v>43521</v>
      </c>
      <c r="P10" s="72"/>
      <c r="Q10" s="72"/>
      <c r="R10" s="72"/>
      <c r="S10" s="72"/>
      <c r="T10" s="73"/>
    </row>
    <row r="11" spans="1:20" ht="99.95">
      <c r="A11" s="80">
        <v>8</v>
      </c>
      <c r="B11" s="70" t="s">
        <v>273</v>
      </c>
      <c r="C11" s="74" t="s">
        <v>274</v>
      </c>
      <c r="D11" s="64" t="s">
        <v>275</v>
      </c>
      <c r="E11" s="79">
        <v>369440000</v>
      </c>
      <c r="F11" s="75"/>
      <c r="G11" s="76"/>
      <c r="H11" s="77"/>
      <c r="I11" s="77"/>
      <c r="J11" s="77">
        <v>43511</v>
      </c>
      <c r="K11" s="77"/>
      <c r="L11" s="77"/>
      <c r="M11" s="77"/>
      <c r="N11" s="77"/>
      <c r="O11" s="77">
        <v>43529</v>
      </c>
      <c r="P11" s="72"/>
      <c r="Q11" s="72"/>
      <c r="R11" s="72"/>
      <c r="S11" s="72"/>
      <c r="T11" s="73"/>
    </row>
    <row r="12" spans="1:20" ht="69">
      <c r="A12" s="80">
        <v>9</v>
      </c>
      <c r="B12" s="70" t="s">
        <v>276</v>
      </c>
      <c r="C12" s="74" t="s">
        <v>277</v>
      </c>
      <c r="D12" s="64" t="s">
        <v>278</v>
      </c>
      <c r="E12" s="79"/>
      <c r="F12" s="75"/>
      <c r="G12" s="76"/>
      <c r="H12" s="77"/>
      <c r="I12" s="77"/>
      <c r="J12" s="77"/>
      <c r="K12" s="77"/>
      <c r="L12" s="77"/>
      <c r="M12" s="77"/>
      <c r="N12" s="77"/>
      <c r="O12" s="77"/>
      <c r="P12" s="72"/>
      <c r="Q12" s="72"/>
      <c r="R12" s="72"/>
      <c r="S12" s="72"/>
      <c r="T12" s="73"/>
    </row>
    <row r="13" spans="1:20" ht="112.5">
      <c r="A13" s="80">
        <v>10</v>
      </c>
      <c r="B13" s="70" t="s">
        <v>279</v>
      </c>
      <c r="C13" s="70" t="s">
        <v>280</v>
      </c>
      <c r="D13" s="64" t="s">
        <v>281</v>
      </c>
      <c r="E13" s="79" t="s">
        <v>282</v>
      </c>
      <c r="F13" s="70"/>
      <c r="G13" s="70" t="s">
        <v>283</v>
      </c>
      <c r="H13" s="70"/>
      <c r="I13" s="70"/>
      <c r="J13" s="70" t="s">
        <v>284</v>
      </c>
      <c r="K13" s="70"/>
      <c r="L13" s="70"/>
      <c r="M13" s="70"/>
      <c r="N13" s="70"/>
      <c r="O13" s="76"/>
      <c r="P13" s="72"/>
      <c r="Q13" s="72"/>
      <c r="R13" s="72"/>
      <c r="S13" s="72"/>
      <c r="T13" s="73"/>
    </row>
    <row r="14" spans="1:20" ht="87.6">
      <c r="A14" s="80">
        <v>11</v>
      </c>
      <c r="B14" s="70" t="s">
        <v>285</v>
      </c>
      <c r="C14" s="74" t="s">
        <v>286</v>
      </c>
      <c r="D14" s="64" t="s">
        <v>287</v>
      </c>
      <c r="E14" s="79" t="s">
        <v>288</v>
      </c>
      <c r="F14" s="75"/>
      <c r="G14" s="76" t="s">
        <v>289</v>
      </c>
      <c r="H14" s="77"/>
      <c r="I14" s="77"/>
      <c r="J14" s="77" t="s">
        <v>290</v>
      </c>
      <c r="K14" s="77"/>
      <c r="L14" s="77"/>
      <c r="M14" s="77"/>
      <c r="N14" s="77"/>
      <c r="O14" s="77"/>
      <c r="P14" s="72"/>
      <c r="Q14" s="72"/>
      <c r="R14" s="72"/>
      <c r="S14" s="72"/>
      <c r="T14" s="73"/>
    </row>
    <row r="15" spans="1:20" ht="95.25" customHeight="1">
      <c r="A15" s="80">
        <v>12</v>
      </c>
      <c r="B15" s="70" t="s">
        <v>291</v>
      </c>
      <c r="C15" s="70" t="s">
        <v>292</v>
      </c>
      <c r="D15" s="64" t="s">
        <v>293</v>
      </c>
      <c r="E15" s="79" t="s">
        <v>294</v>
      </c>
      <c r="F15" s="70"/>
      <c r="G15" s="70" t="s">
        <v>295</v>
      </c>
      <c r="H15" s="70"/>
      <c r="I15" s="70"/>
      <c r="J15" s="70" t="s">
        <v>296</v>
      </c>
      <c r="K15" s="70"/>
      <c r="L15" s="70"/>
      <c r="M15" s="70"/>
      <c r="N15" s="70"/>
      <c r="O15" s="76"/>
      <c r="P15" s="72"/>
      <c r="Q15" s="72"/>
      <c r="R15" s="72"/>
      <c r="S15" s="72"/>
      <c r="T15" s="73"/>
    </row>
    <row r="16" spans="1:20" ht="123" customHeight="1">
      <c r="A16" s="80">
        <v>13</v>
      </c>
      <c r="B16" s="70" t="s">
        <v>297</v>
      </c>
      <c r="C16" s="74" t="s">
        <v>298</v>
      </c>
      <c r="D16" s="64" t="s">
        <v>299</v>
      </c>
      <c r="E16" s="79" t="s">
        <v>300</v>
      </c>
      <c r="F16" s="75"/>
      <c r="G16" s="76"/>
      <c r="H16" s="77"/>
      <c r="I16" s="77"/>
      <c r="J16" s="77" t="s">
        <v>301</v>
      </c>
      <c r="K16" s="77"/>
      <c r="L16" s="77"/>
      <c r="M16" s="77"/>
      <c r="N16" s="77"/>
      <c r="O16" s="77"/>
      <c r="P16" s="72"/>
      <c r="Q16" s="72"/>
      <c r="R16" s="72"/>
      <c r="S16" s="72"/>
      <c r="T16" s="73"/>
    </row>
    <row r="17" spans="1:20" ht="50.1">
      <c r="A17" s="80">
        <v>14</v>
      </c>
      <c r="B17" s="70" t="s">
        <v>302</v>
      </c>
      <c r="C17" s="70" t="s">
        <v>303</v>
      </c>
      <c r="D17" s="64" t="s">
        <v>304</v>
      </c>
      <c r="E17" s="79">
        <v>77227080</v>
      </c>
      <c r="F17" s="70"/>
      <c r="G17" s="70"/>
      <c r="H17" s="70"/>
      <c r="I17" s="70"/>
      <c r="J17" s="70" t="s">
        <v>305</v>
      </c>
      <c r="K17" s="70"/>
      <c r="L17" s="70"/>
      <c r="M17" s="70"/>
      <c r="N17" s="70"/>
      <c r="O17" s="76" t="s">
        <v>306</v>
      </c>
      <c r="P17" s="72"/>
      <c r="Q17" s="72"/>
      <c r="R17" s="72"/>
      <c r="S17" s="72"/>
      <c r="T17" s="73"/>
    </row>
    <row r="18" spans="1:20" ht="87.6">
      <c r="A18" s="80">
        <v>15</v>
      </c>
      <c r="B18" s="70" t="s">
        <v>307</v>
      </c>
      <c r="C18" s="70" t="s">
        <v>308</v>
      </c>
      <c r="D18" s="64" t="s">
        <v>309</v>
      </c>
      <c r="E18" s="79"/>
      <c r="F18" s="70"/>
      <c r="G18" s="70"/>
      <c r="H18" s="70"/>
      <c r="I18" s="70"/>
      <c r="J18" s="70" t="s">
        <v>310</v>
      </c>
      <c r="K18" s="70"/>
      <c r="L18" s="70"/>
      <c r="M18" s="70"/>
      <c r="N18" s="70"/>
      <c r="O18" s="76"/>
      <c r="P18" s="72"/>
      <c r="Q18" s="72"/>
      <c r="R18" s="72"/>
      <c r="S18" s="72"/>
      <c r="T18" s="73"/>
    </row>
    <row r="19" spans="1:20" ht="62.45">
      <c r="A19" s="80">
        <v>16</v>
      </c>
      <c r="B19" s="70" t="s">
        <v>311</v>
      </c>
      <c r="C19" s="74" t="s">
        <v>286</v>
      </c>
      <c r="D19" s="64" t="s">
        <v>312</v>
      </c>
      <c r="E19" s="79">
        <v>55009275</v>
      </c>
      <c r="F19" s="75"/>
      <c r="G19" s="76" t="s">
        <v>313</v>
      </c>
      <c r="H19" s="77"/>
      <c r="I19" s="77"/>
      <c r="J19" s="77" t="s">
        <v>314</v>
      </c>
      <c r="K19" s="77"/>
      <c r="L19" s="77"/>
      <c r="M19" s="77"/>
      <c r="N19" s="77"/>
      <c r="O19" s="77">
        <v>43524</v>
      </c>
      <c r="P19" s="72"/>
      <c r="Q19" s="72"/>
      <c r="R19" s="72"/>
      <c r="S19" s="72"/>
      <c r="T19" s="73"/>
    </row>
    <row r="20" spans="1:20" ht="137.44999999999999">
      <c r="A20" s="80">
        <v>17</v>
      </c>
      <c r="B20" s="70" t="s">
        <v>315</v>
      </c>
      <c r="C20" s="70" t="s">
        <v>316</v>
      </c>
      <c r="D20" s="64" t="s">
        <v>317</v>
      </c>
      <c r="E20" s="79">
        <v>150000000</v>
      </c>
      <c r="F20" s="70"/>
      <c r="G20" s="70"/>
      <c r="H20" s="70"/>
      <c r="I20" s="70"/>
      <c r="J20" s="76" t="s">
        <v>318</v>
      </c>
      <c r="K20" s="70"/>
      <c r="L20" s="70"/>
      <c r="M20" s="70"/>
      <c r="N20" s="70"/>
      <c r="O20" s="76">
        <v>43531</v>
      </c>
      <c r="P20" s="72"/>
      <c r="Q20" s="72"/>
      <c r="R20" s="72"/>
      <c r="S20" s="72"/>
      <c r="T20" s="73"/>
    </row>
    <row r="21" spans="1:20" ht="62.45">
      <c r="A21" s="80">
        <v>18</v>
      </c>
      <c r="B21" s="70" t="s">
        <v>319</v>
      </c>
      <c r="C21" s="74" t="s">
        <v>320</v>
      </c>
      <c r="D21" s="64" t="s">
        <v>321</v>
      </c>
      <c r="E21" s="79"/>
      <c r="F21" s="75"/>
      <c r="G21" s="76"/>
      <c r="H21" s="77"/>
      <c r="I21" s="77"/>
      <c r="J21" s="77" t="s">
        <v>322</v>
      </c>
      <c r="K21" s="77"/>
      <c r="L21" s="77"/>
      <c r="M21" s="77"/>
      <c r="N21" s="77"/>
      <c r="O21" s="77"/>
      <c r="P21" s="72"/>
      <c r="Q21" s="72"/>
      <c r="R21" s="72"/>
      <c r="S21" s="72"/>
      <c r="T21" s="73"/>
    </row>
    <row r="22" spans="1:20" ht="34.5">
      <c r="A22" s="80">
        <v>19</v>
      </c>
      <c r="B22" s="70" t="s">
        <v>323</v>
      </c>
      <c r="C22" s="70" t="s">
        <v>324</v>
      </c>
      <c r="D22" s="64" t="s">
        <v>325</v>
      </c>
      <c r="E22" s="79">
        <v>400000000</v>
      </c>
      <c r="F22" s="70"/>
      <c r="G22" s="70"/>
      <c r="H22" s="70"/>
      <c r="I22" s="70"/>
      <c r="J22" s="70" t="s">
        <v>326</v>
      </c>
      <c r="K22" s="70"/>
      <c r="L22" s="70"/>
      <c r="M22" s="70"/>
      <c r="N22" s="70"/>
      <c r="O22" s="76" t="s">
        <v>327</v>
      </c>
      <c r="P22" s="72"/>
      <c r="Q22" s="72"/>
      <c r="R22" s="72"/>
      <c r="S22" s="72"/>
      <c r="T22" s="73"/>
    </row>
  </sheetData>
  <customSheetViews>
    <customSheetView guid="{D1085FE6-763C-42C2-B5E9-344FA421BF69}" topLeftCell="A14">
      <pane xSplit="1" topLeftCell="B1" activePane="topRight" state="frozen"/>
      <selection pane="topRight" activeCell="A17" sqref="A17:IV17"/>
      <pageMargins left="0" right="0" top="0" bottom="0" header="0" footer="0"/>
      <pageSetup orientation="portrait" r:id="rId1"/>
    </customSheetView>
    <customSheetView guid="{ACE37389-4D16-49CE-9554-EF70B5DE1A1D}" topLeftCell="A32">
      <pane xSplit="1" topLeftCell="D1" activePane="topRight" state="frozen"/>
      <selection pane="topRight" activeCell="I34" sqref="I34"/>
      <pageMargins left="0" right="0" top="0" bottom="0" header="0" footer="0"/>
    </customSheetView>
    <customSheetView guid="{BC5BAE97-F842-4842-A602-9A1588194B7F}" showPageBreaks="1" state="hidden" topLeftCell="A25">
      <pane xSplit="1" topLeftCell="B1" activePane="topRight" state="frozen"/>
      <selection pane="topRight" activeCell="C5" sqref="C5"/>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U11"/>
  <sheetViews>
    <sheetView workbookViewId="0">
      <pane xSplit="1" topLeftCell="B1" activePane="topRight" state="frozen"/>
      <selection pane="topRight" activeCell="E9" sqref="E9"/>
    </sheetView>
  </sheetViews>
  <sheetFormatPr defaultColWidth="10.5703125" defaultRowHeight="12.6"/>
  <cols>
    <col min="1" max="1" width="30.42578125" customWidth="1"/>
    <col min="2" max="2" width="17.42578125" customWidth="1"/>
    <col min="3" max="3" width="42.5703125" customWidth="1"/>
    <col min="4" max="4" width="20.42578125" customWidth="1"/>
    <col min="5" max="5" width="13.85546875" bestFit="1" customWidth="1"/>
    <col min="6" max="6" width="15.42578125" customWidth="1"/>
    <col min="7" max="7" width="15.140625" customWidth="1"/>
    <col min="8" max="8" width="16.85546875" customWidth="1"/>
    <col min="11" max="11" width="14.42578125" customWidth="1"/>
    <col min="12" max="12" width="16.5703125" customWidth="1"/>
    <col min="14" max="14" width="14.42578125" customWidth="1"/>
    <col min="15" max="15" width="43" customWidth="1"/>
    <col min="20" max="20" width="19.140625" customWidth="1"/>
    <col min="21" max="21" width="19.42578125" customWidth="1"/>
  </cols>
  <sheetData>
    <row r="1" spans="1:21" ht="18.75" customHeight="1">
      <c r="A1" s="115"/>
      <c r="B1" s="115"/>
      <c r="C1" s="115"/>
      <c r="D1" s="115"/>
      <c r="E1" s="116" t="s">
        <v>328</v>
      </c>
      <c r="F1" s="116"/>
      <c r="G1" s="116"/>
      <c r="H1" s="116"/>
      <c r="I1" s="116"/>
      <c r="J1" s="116"/>
      <c r="K1" s="116"/>
      <c r="L1" s="116"/>
      <c r="M1" s="116"/>
      <c r="N1" s="116"/>
      <c r="O1" s="116"/>
      <c r="P1" s="116"/>
      <c r="Q1" s="116"/>
      <c r="R1" s="116"/>
      <c r="S1" s="116"/>
      <c r="T1" s="116"/>
      <c r="U1" s="1"/>
    </row>
    <row r="2" spans="1:21" ht="18.75" customHeight="1">
      <c r="A2" s="117" t="s">
        <v>329</v>
      </c>
      <c r="B2" s="117"/>
      <c r="C2" s="117"/>
      <c r="D2" s="117"/>
      <c r="E2" s="117" t="s">
        <v>330</v>
      </c>
      <c r="F2" s="117"/>
      <c r="G2" s="117"/>
      <c r="H2" s="117"/>
      <c r="I2" s="117"/>
      <c r="J2" s="117"/>
      <c r="K2" s="117"/>
      <c r="L2" s="117"/>
      <c r="M2" s="117"/>
      <c r="N2" s="117"/>
      <c r="O2" s="117"/>
      <c r="P2" s="117"/>
      <c r="Q2" s="118" t="s">
        <v>331</v>
      </c>
      <c r="R2" s="118"/>
      <c r="S2" s="118"/>
      <c r="T2" s="118"/>
      <c r="U2" s="1"/>
    </row>
    <row r="3" spans="1:21">
      <c r="A3" s="1"/>
      <c r="B3" s="30"/>
      <c r="C3" s="28" t="s">
        <v>332</v>
      </c>
      <c r="D3" s="25"/>
      <c r="E3" s="1"/>
      <c r="F3" s="1"/>
      <c r="G3" s="1"/>
      <c r="H3" s="1"/>
      <c r="I3" s="1"/>
      <c r="J3" s="1"/>
      <c r="K3" s="1"/>
      <c r="L3" s="1"/>
      <c r="M3" s="1"/>
      <c r="N3" s="1"/>
      <c r="O3" s="1"/>
      <c r="P3" s="1"/>
      <c r="Q3" s="1"/>
      <c r="R3" s="1"/>
      <c r="S3" s="1"/>
      <c r="T3" s="1"/>
      <c r="U3" s="1"/>
    </row>
    <row r="4" spans="1:21">
      <c r="A4" s="1"/>
      <c r="B4" s="29"/>
      <c r="C4" s="28" t="s">
        <v>333</v>
      </c>
      <c r="D4" s="25"/>
      <c r="E4" s="1"/>
      <c r="F4" s="1"/>
      <c r="G4" s="1"/>
      <c r="H4" s="1"/>
      <c r="I4" s="1"/>
      <c r="J4" s="1"/>
      <c r="K4" s="1"/>
      <c r="L4" s="1"/>
      <c r="M4" s="1"/>
      <c r="N4" s="1"/>
      <c r="O4" s="1"/>
      <c r="P4" s="1"/>
      <c r="Q4" s="1"/>
      <c r="R4" s="1"/>
      <c r="S4" s="1"/>
      <c r="T4" s="1"/>
      <c r="U4" s="1"/>
    </row>
    <row r="5" spans="1:21">
      <c r="A5" s="1"/>
      <c r="B5" s="20"/>
      <c r="C5" s="1"/>
      <c r="D5" s="25"/>
      <c r="E5" s="1"/>
      <c r="F5" s="1"/>
      <c r="G5" s="1"/>
      <c r="H5" s="1"/>
      <c r="I5" s="1"/>
      <c r="J5" s="1"/>
      <c r="K5" s="1"/>
      <c r="L5" s="1"/>
      <c r="M5" s="1"/>
      <c r="N5" s="1"/>
      <c r="O5" s="1"/>
      <c r="P5" s="1"/>
      <c r="Q5" s="1"/>
      <c r="R5" s="1"/>
      <c r="S5" s="1"/>
      <c r="T5" s="1"/>
    </row>
    <row r="6" spans="1:21">
      <c r="A6" s="1"/>
      <c r="B6" s="1"/>
      <c r="C6" s="1"/>
      <c r="D6" s="26"/>
      <c r="E6" s="1"/>
      <c r="F6" s="1"/>
      <c r="G6" s="1"/>
      <c r="H6" s="1"/>
      <c r="I6" s="1"/>
      <c r="J6" s="1"/>
      <c r="K6" s="1"/>
      <c r="L6" s="1"/>
      <c r="M6" s="1"/>
      <c r="N6" s="1"/>
      <c r="O6" s="1"/>
      <c r="P6" s="1"/>
      <c r="Q6" s="1"/>
      <c r="R6" s="1"/>
      <c r="S6" s="1"/>
      <c r="T6" s="1"/>
    </row>
    <row r="7" spans="1:21" ht="45.95">
      <c r="A7" s="7" t="s">
        <v>7</v>
      </c>
      <c r="B7" s="7" t="s">
        <v>223</v>
      </c>
      <c r="C7" s="7" t="s">
        <v>12</v>
      </c>
      <c r="D7" s="27" t="s">
        <v>224</v>
      </c>
      <c r="E7" s="7" t="s">
        <v>225</v>
      </c>
      <c r="F7" s="7" t="s">
        <v>226</v>
      </c>
      <c r="G7" s="7" t="s">
        <v>227</v>
      </c>
      <c r="H7" s="7" t="s">
        <v>228</v>
      </c>
      <c r="I7" s="7" t="s">
        <v>229</v>
      </c>
      <c r="J7" s="7" t="s">
        <v>230</v>
      </c>
      <c r="K7" s="7" t="s">
        <v>231</v>
      </c>
      <c r="L7" s="7" t="s">
        <v>232</v>
      </c>
      <c r="M7" s="7" t="s">
        <v>233</v>
      </c>
      <c r="N7" s="7" t="s">
        <v>234</v>
      </c>
      <c r="O7" s="7" t="s">
        <v>334</v>
      </c>
      <c r="P7" s="7" t="s">
        <v>235</v>
      </c>
      <c r="Q7" s="7" t="s">
        <v>236</v>
      </c>
      <c r="R7" s="7" t="s">
        <v>237</v>
      </c>
      <c r="S7" s="7" t="s">
        <v>335</v>
      </c>
      <c r="T7" s="7" t="s">
        <v>238</v>
      </c>
      <c r="U7" s="7" t="s">
        <v>239</v>
      </c>
    </row>
    <row r="8" spans="1:21" ht="75">
      <c r="A8" s="46" t="s">
        <v>336</v>
      </c>
      <c r="B8" s="47" t="s">
        <v>337</v>
      </c>
      <c r="C8" s="46" t="s">
        <v>338</v>
      </c>
      <c r="D8" s="48">
        <v>650000000</v>
      </c>
      <c r="E8" s="49"/>
      <c r="F8" s="50"/>
      <c r="G8" s="49"/>
      <c r="H8" s="49"/>
      <c r="I8" s="50" t="s">
        <v>339</v>
      </c>
      <c r="J8" s="50"/>
      <c r="K8" s="50"/>
      <c r="L8" s="50"/>
      <c r="M8" s="50"/>
      <c r="N8" s="50"/>
      <c r="O8" s="42" t="s">
        <v>340</v>
      </c>
      <c r="P8" s="43"/>
      <c r="Q8" s="43"/>
      <c r="R8" s="43"/>
      <c r="S8" s="43"/>
      <c r="T8" s="43"/>
      <c r="U8" s="44" t="s">
        <v>341</v>
      </c>
    </row>
    <row r="9" spans="1:21" ht="150">
      <c r="A9" s="40" t="s">
        <v>342</v>
      </c>
      <c r="B9" s="40" t="s">
        <v>343</v>
      </c>
      <c r="C9" s="40" t="s">
        <v>344</v>
      </c>
      <c r="D9" s="41">
        <v>4106660451</v>
      </c>
      <c r="E9" s="41">
        <f>+D9*10%</f>
        <v>410666045.10000002</v>
      </c>
      <c r="F9" s="41">
        <f>+E9/11</f>
        <v>37333276.827272728</v>
      </c>
      <c r="G9" s="40"/>
      <c r="H9" s="40"/>
      <c r="I9" s="40" t="s">
        <v>345</v>
      </c>
      <c r="J9" s="40"/>
      <c r="K9" s="40"/>
      <c r="L9" s="40"/>
      <c r="M9" s="40"/>
      <c r="N9" s="40" t="s">
        <v>346</v>
      </c>
      <c r="O9" s="42" t="s">
        <v>347</v>
      </c>
      <c r="P9" s="43"/>
      <c r="Q9" s="43"/>
      <c r="R9" s="43"/>
      <c r="S9" s="43"/>
      <c r="T9" s="43"/>
      <c r="U9" s="44" t="s">
        <v>341</v>
      </c>
    </row>
    <row r="10" spans="1:21" ht="101.45">
      <c r="A10" s="31" t="s">
        <v>348</v>
      </c>
      <c r="B10" s="32" t="s">
        <v>349</v>
      </c>
      <c r="C10" s="31" t="s">
        <v>350</v>
      </c>
      <c r="D10" s="33">
        <v>119062000</v>
      </c>
      <c r="E10" s="34"/>
      <c r="F10" s="35" t="s">
        <v>351</v>
      </c>
      <c r="G10" s="36"/>
      <c r="H10" s="36"/>
      <c r="I10" s="36" t="s">
        <v>352</v>
      </c>
      <c r="J10" s="36"/>
      <c r="K10" s="36"/>
      <c r="L10" s="36"/>
      <c r="M10" s="36"/>
      <c r="N10" s="36" t="s">
        <v>353</v>
      </c>
      <c r="O10" s="37" t="s">
        <v>354</v>
      </c>
      <c r="P10" s="38"/>
      <c r="Q10" s="38"/>
      <c r="R10" s="38"/>
      <c r="S10" s="38"/>
      <c r="T10" s="38"/>
      <c r="U10" s="39" t="s">
        <v>355</v>
      </c>
    </row>
    <row r="11" spans="1:21" ht="66.75" customHeight="1">
      <c r="A11" s="31" t="s">
        <v>356</v>
      </c>
      <c r="B11" s="32" t="s">
        <v>357</v>
      </c>
      <c r="C11" s="31" t="s">
        <v>358</v>
      </c>
      <c r="D11" s="33"/>
      <c r="E11" s="34"/>
      <c r="F11" s="35"/>
      <c r="G11" s="36"/>
      <c r="H11" s="36"/>
      <c r="I11" s="36" t="s">
        <v>359</v>
      </c>
      <c r="J11" s="36"/>
      <c r="K11" s="36"/>
      <c r="L11" s="36"/>
      <c r="M11" s="36"/>
      <c r="N11" s="36"/>
      <c r="O11" s="37" t="s">
        <v>360</v>
      </c>
      <c r="P11" s="38"/>
      <c r="Q11" s="38"/>
      <c r="R11" s="38"/>
      <c r="S11" s="38"/>
      <c r="T11" s="38"/>
      <c r="U11" s="39" t="s">
        <v>332</v>
      </c>
    </row>
  </sheetData>
  <customSheetViews>
    <customSheetView guid="{D1085FE6-763C-42C2-B5E9-344FA421BF69}" topLeftCell="A10">
      <selection activeCell="B42" sqref="B42"/>
      <pageMargins left="0" right="0" top="0" bottom="0" header="0" footer="0"/>
    </customSheetView>
    <customSheetView guid="{ACE37389-4D16-49CE-9554-EF70B5DE1A1D}" topLeftCell="A4">
      <pane xSplit="1" topLeftCell="B1" activePane="topRight" state="frozen"/>
      <selection pane="topRight" activeCell="C12" sqref="C12"/>
      <pageMargins left="0" right="0" top="0" bottom="0" header="0" footer="0"/>
    </customSheetView>
    <customSheetView guid="{BC5BAE97-F842-4842-A602-9A1588194B7F}" showPageBreaks="1" state="hidden">
      <pane xSplit="1" topLeftCell="B1" activePane="topRight" state="frozen"/>
      <selection pane="topRight" activeCell="E9" sqref="E9"/>
      <pageMargins left="0" right="0" top="0" bottom="0" header="0" footer="0"/>
      <pageSetup paperSize="9" orientation="portrait" r:id="rId1"/>
    </customSheetView>
  </customSheetViews>
  <mergeCells count="5">
    <mergeCell ref="A1:D1"/>
    <mergeCell ref="E1:T1"/>
    <mergeCell ref="A2:D2"/>
    <mergeCell ref="E2:P2"/>
    <mergeCell ref="Q2:T2"/>
  </mergeCell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U14"/>
  <sheetViews>
    <sheetView topLeftCell="A13" workbookViewId="0">
      <selection activeCell="A8" sqref="A8:D8"/>
    </sheetView>
  </sheetViews>
  <sheetFormatPr defaultColWidth="10.5703125" defaultRowHeight="12.6"/>
  <cols>
    <col min="1" max="1" width="30.42578125" customWidth="1"/>
    <col min="3" max="3" width="42.5703125" customWidth="1"/>
    <col min="4" max="4" width="20.42578125" customWidth="1"/>
    <col min="6" max="6" width="15.42578125" customWidth="1"/>
    <col min="7" max="7" width="15.140625" customWidth="1"/>
    <col min="8" max="8" width="16.85546875" customWidth="1"/>
    <col min="11" max="11" width="14.42578125" customWidth="1"/>
    <col min="12" max="12" width="16.5703125" customWidth="1"/>
    <col min="14" max="14" width="14.42578125" customWidth="1"/>
    <col min="15" max="15" width="43" customWidth="1"/>
    <col min="20" max="20" width="19.140625" customWidth="1"/>
    <col min="21" max="21" width="19.42578125" customWidth="1"/>
  </cols>
  <sheetData>
    <row r="1" spans="1:21" ht="18.75" customHeight="1">
      <c r="A1" s="115"/>
      <c r="B1" s="115"/>
      <c r="C1" s="115"/>
      <c r="D1" s="115"/>
      <c r="E1" s="116" t="s">
        <v>328</v>
      </c>
      <c r="F1" s="116"/>
      <c r="G1" s="116"/>
      <c r="H1" s="116"/>
      <c r="I1" s="116"/>
      <c r="J1" s="116"/>
      <c r="K1" s="116"/>
      <c r="L1" s="116"/>
      <c r="M1" s="116"/>
      <c r="N1" s="116"/>
      <c r="O1" s="116"/>
      <c r="P1" s="116"/>
      <c r="Q1" s="116"/>
      <c r="R1" s="116"/>
      <c r="S1" s="116"/>
      <c r="T1" s="116"/>
      <c r="U1" s="1"/>
    </row>
    <row r="2" spans="1:21" ht="18.75" customHeight="1">
      <c r="A2" s="117" t="s">
        <v>329</v>
      </c>
      <c r="B2" s="117"/>
      <c r="C2" s="117"/>
      <c r="D2" s="117"/>
      <c r="E2" s="117" t="s">
        <v>330</v>
      </c>
      <c r="F2" s="117"/>
      <c r="G2" s="117"/>
      <c r="H2" s="117"/>
      <c r="I2" s="117"/>
      <c r="J2" s="117"/>
      <c r="K2" s="117"/>
      <c r="L2" s="117"/>
      <c r="M2" s="117"/>
      <c r="N2" s="117"/>
      <c r="O2" s="117"/>
      <c r="P2" s="117"/>
      <c r="Q2" s="118" t="s">
        <v>331</v>
      </c>
      <c r="R2" s="118"/>
      <c r="S2" s="118"/>
      <c r="T2" s="118"/>
      <c r="U2" s="1"/>
    </row>
    <row r="3" spans="1:21">
      <c r="A3" s="1"/>
      <c r="B3" s="30"/>
      <c r="C3" s="28" t="s">
        <v>332</v>
      </c>
      <c r="D3" s="25"/>
      <c r="E3" s="1"/>
      <c r="F3" s="1"/>
      <c r="G3" s="1"/>
      <c r="H3" s="1"/>
      <c r="I3" s="1"/>
      <c r="J3" s="1"/>
      <c r="K3" s="1"/>
      <c r="L3" s="1"/>
      <c r="M3" s="1"/>
      <c r="N3" s="1"/>
      <c r="O3" s="1"/>
      <c r="P3" s="1"/>
      <c r="Q3" s="1"/>
      <c r="R3" s="1"/>
      <c r="S3" s="1"/>
      <c r="T3" s="1"/>
      <c r="U3" s="1"/>
    </row>
    <row r="4" spans="1:21">
      <c r="A4" s="1"/>
      <c r="B4" s="29"/>
      <c r="C4" s="28" t="s">
        <v>333</v>
      </c>
      <c r="D4" s="25"/>
      <c r="E4" s="1"/>
      <c r="F4" s="1"/>
      <c r="G4" s="1"/>
      <c r="H4" s="1"/>
      <c r="I4" s="1"/>
      <c r="J4" s="1"/>
      <c r="K4" s="1"/>
      <c r="L4" s="1"/>
      <c r="M4" s="1"/>
      <c r="N4" s="1"/>
      <c r="O4" s="1"/>
      <c r="P4" s="1"/>
      <c r="Q4" s="1"/>
      <c r="R4" s="1"/>
      <c r="S4" s="1"/>
      <c r="T4" s="1"/>
      <c r="U4" s="1"/>
    </row>
    <row r="5" spans="1:21">
      <c r="A5" s="1"/>
      <c r="B5" s="20"/>
      <c r="C5" s="1"/>
      <c r="D5" s="25"/>
      <c r="E5" s="1"/>
      <c r="F5" s="1"/>
      <c r="G5" s="1"/>
      <c r="H5" s="1"/>
      <c r="I5" s="1"/>
      <c r="J5" s="1"/>
      <c r="K5" s="1"/>
      <c r="L5" s="1"/>
      <c r="M5" s="1"/>
      <c r="N5" s="1"/>
      <c r="O5" s="1"/>
      <c r="P5" s="1"/>
      <c r="Q5" s="1"/>
      <c r="R5" s="1"/>
      <c r="S5" s="1"/>
      <c r="T5" s="1"/>
    </row>
    <row r="6" spans="1:21">
      <c r="A6" s="1"/>
      <c r="B6" s="1"/>
      <c r="C6" s="1"/>
      <c r="D6" s="26"/>
      <c r="E6" s="1"/>
      <c r="F6" s="1"/>
      <c r="G6" s="1"/>
      <c r="H6" s="1"/>
      <c r="I6" s="1"/>
      <c r="J6" s="1"/>
      <c r="K6" s="1"/>
      <c r="L6" s="1"/>
      <c r="M6" s="1"/>
      <c r="N6" s="1"/>
      <c r="O6" s="1"/>
      <c r="P6" s="1"/>
      <c r="Q6" s="1"/>
      <c r="R6" s="1"/>
      <c r="S6" s="1"/>
      <c r="T6" s="1"/>
    </row>
    <row r="7" spans="1:21" ht="45.95">
      <c r="A7" s="7" t="s">
        <v>7</v>
      </c>
      <c r="B7" s="7" t="s">
        <v>223</v>
      </c>
      <c r="C7" s="7" t="s">
        <v>12</v>
      </c>
      <c r="D7" s="27" t="s">
        <v>224</v>
      </c>
      <c r="E7" s="7" t="s">
        <v>225</v>
      </c>
      <c r="F7" s="7" t="s">
        <v>226</v>
      </c>
      <c r="G7" s="7" t="s">
        <v>227</v>
      </c>
      <c r="H7" s="7" t="s">
        <v>228</v>
      </c>
      <c r="I7" s="7" t="s">
        <v>229</v>
      </c>
      <c r="J7" s="7" t="s">
        <v>230</v>
      </c>
      <c r="K7" s="7" t="s">
        <v>231</v>
      </c>
      <c r="L7" s="7" t="s">
        <v>232</v>
      </c>
      <c r="M7" s="7" t="s">
        <v>233</v>
      </c>
      <c r="N7" s="7" t="s">
        <v>234</v>
      </c>
      <c r="O7" s="7" t="s">
        <v>334</v>
      </c>
      <c r="P7" s="7" t="s">
        <v>235</v>
      </c>
      <c r="Q7" s="7" t="s">
        <v>236</v>
      </c>
      <c r="R7" s="7" t="s">
        <v>237</v>
      </c>
      <c r="S7" s="7" t="s">
        <v>335</v>
      </c>
      <c r="T7" s="7" t="s">
        <v>238</v>
      </c>
      <c r="U7" s="7" t="s">
        <v>239</v>
      </c>
    </row>
    <row r="8" spans="1:21" ht="128.25" customHeight="1">
      <c r="A8" s="40" t="s">
        <v>342</v>
      </c>
      <c r="B8" s="40" t="s">
        <v>361</v>
      </c>
      <c r="C8" s="40" t="s">
        <v>362</v>
      </c>
      <c r="D8" s="41">
        <v>37200000</v>
      </c>
      <c r="E8" s="40"/>
      <c r="F8" s="40"/>
      <c r="G8" s="40"/>
      <c r="H8" s="40"/>
      <c r="I8" s="40" t="s">
        <v>363</v>
      </c>
      <c r="J8" s="40"/>
      <c r="K8" s="40"/>
      <c r="L8" s="40"/>
      <c r="M8" s="40"/>
      <c r="N8" s="40"/>
      <c r="O8" s="42" t="s">
        <v>364</v>
      </c>
      <c r="P8" s="43"/>
      <c r="Q8" s="43"/>
      <c r="R8" s="43"/>
      <c r="S8" s="43"/>
      <c r="T8" s="43"/>
      <c r="U8" s="44"/>
    </row>
    <row r="9" spans="1:21" ht="150">
      <c r="A9" s="46" t="s">
        <v>365</v>
      </c>
      <c r="B9" s="47" t="s">
        <v>366</v>
      </c>
      <c r="C9" s="46" t="s">
        <v>367</v>
      </c>
      <c r="D9" s="48">
        <v>15888648040</v>
      </c>
      <c r="E9" s="49"/>
      <c r="F9" s="50"/>
      <c r="G9" s="50" t="s">
        <v>368</v>
      </c>
      <c r="H9" s="49"/>
      <c r="I9" s="50" t="s">
        <v>369</v>
      </c>
      <c r="J9" s="50"/>
      <c r="K9" s="51"/>
      <c r="L9" s="50"/>
      <c r="M9" s="50"/>
      <c r="N9" s="50" t="s">
        <v>370</v>
      </c>
      <c r="O9" s="52" t="s">
        <v>371</v>
      </c>
      <c r="P9" s="43"/>
      <c r="Q9" s="43"/>
      <c r="R9" s="43"/>
      <c r="S9" s="43"/>
      <c r="T9" s="43"/>
      <c r="U9" s="44" t="s">
        <v>341</v>
      </c>
    </row>
    <row r="10" spans="1:21">
      <c r="A10" s="10"/>
      <c r="B10" s="10"/>
      <c r="C10" s="10"/>
      <c r="D10" s="10"/>
      <c r="E10" s="10"/>
      <c r="F10" s="10"/>
      <c r="G10" s="10"/>
      <c r="H10" s="10"/>
      <c r="I10" s="10"/>
      <c r="J10" s="10"/>
      <c r="K10" s="10"/>
      <c r="L10" s="10"/>
      <c r="M10" s="10"/>
      <c r="N10" s="10"/>
      <c r="O10" s="10"/>
      <c r="P10" s="10"/>
      <c r="Q10" s="10"/>
      <c r="R10" s="10"/>
      <c r="S10" s="10"/>
      <c r="T10" s="10"/>
      <c r="U10" s="10"/>
    </row>
    <row r="11" spans="1:21">
      <c r="A11" s="10"/>
      <c r="B11" s="10"/>
      <c r="C11" s="10"/>
      <c r="D11" s="10"/>
      <c r="E11" s="10"/>
      <c r="F11" s="10"/>
      <c r="G11" s="10"/>
      <c r="H11" s="10"/>
      <c r="I11" s="10"/>
      <c r="J11" s="10"/>
      <c r="K11" s="10"/>
      <c r="L11" s="10"/>
      <c r="M11" s="10"/>
      <c r="N11" s="10"/>
      <c r="O11" s="10"/>
      <c r="P11" s="10"/>
      <c r="Q11" s="10"/>
      <c r="R11" s="10"/>
      <c r="S11" s="10"/>
      <c r="T11" s="10"/>
      <c r="U11" s="10"/>
    </row>
    <row r="12" spans="1:21">
      <c r="A12" s="10"/>
      <c r="B12" s="10"/>
      <c r="C12" s="10"/>
      <c r="D12" s="10"/>
      <c r="E12" s="10"/>
      <c r="F12" s="10"/>
      <c r="G12" s="10"/>
      <c r="H12" s="10"/>
      <c r="I12" s="10"/>
      <c r="J12" s="10"/>
      <c r="K12" s="10"/>
      <c r="L12" s="10"/>
      <c r="M12" s="10"/>
      <c r="N12" s="10"/>
      <c r="O12" s="10"/>
      <c r="P12" s="10"/>
      <c r="Q12" s="10"/>
      <c r="R12" s="10"/>
      <c r="S12" s="10"/>
      <c r="T12" s="10"/>
      <c r="U12" s="10"/>
    </row>
    <row r="13" spans="1:21">
      <c r="A13" s="10"/>
      <c r="B13" s="10"/>
      <c r="C13" s="10"/>
      <c r="D13" s="10"/>
      <c r="E13" s="10"/>
      <c r="F13" s="10"/>
      <c r="G13" s="10"/>
      <c r="H13" s="10"/>
      <c r="I13" s="10"/>
      <c r="J13" s="10"/>
      <c r="K13" s="10"/>
      <c r="L13" s="10"/>
      <c r="M13" s="10"/>
      <c r="N13" s="10"/>
      <c r="O13" s="10"/>
      <c r="P13" s="10"/>
      <c r="Q13" s="10"/>
      <c r="R13" s="10"/>
      <c r="S13" s="10"/>
      <c r="T13" s="10"/>
      <c r="U13" s="10"/>
    </row>
    <row r="14" spans="1:21">
      <c r="A14" s="10"/>
      <c r="B14" s="10"/>
      <c r="C14" s="10"/>
      <c r="D14" s="10"/>
      <c r="E14" s="10"/>
      <c r="F14" s="10"/>
      <c r="G14" s="10"/>
      <c r="H14" s="10"/>
      <c r="I14" s="10"/>
      <c r="J14" s="10"/>
      <c r="K14" s="10"/>
      <c r="L14" s="10"/>
      <c r="M14" s="10"/>
      <c r="N14" s="10"/>
      <c r="O14" s="10"/>
      <c r="P14" s="10"/>
      <c r="Q14" s="10"/>
      <c r="R14" s="10"/>
      <c r="S14" s="10"/>
      <c r="T14" s="10"/>
      <c r="U14" s="10"/>
    </row>
  </sheetData>
  <customSheetViews>
    <customSheetView guid="{D1085FE6-763C-42C2-B5E9-344FA421BF69}">
      <selection activeCell="C22" sqref="C22"/>
      <pageMargins left="0" right="0" top="0" bottom="0" header="0" footer="0"/>
    </customSheetView>
    <customSheetView guid="{ACE37389-4D16-49CE-9554-EF70B5DE1A1D}">
      <selection activeCell="B15" sqref="B15"/>
      <pageMargins left="0" right="0" top="0" bottom="0" header="0" footer="0"/>
    </customSheetView>
    <customSheetView guid="{BC5BAE97-F842-4842-A602-9A1588194B7F}" showPageBreaks="1" state="hidden" topLeftCell="A13">
      <selection activeCell="A8" sqref="A8:D8"/>
      <pageMargins left="0" right="0" top="0" bottom="0" header="0" footer="0"/>
      <pageSetup paperSize="9" orientation="portrait" r:id="rId1"/>
    </customSheetView>
  </customSheetViews>
  <mergeCells count="5">
    <mergeCell ref="A1:D1"/>
    <mergeCell ref="E1:T1"/>
    <mergeCell ref="A2:D2"/>
    <mergeCell ref="E2:P2"/>
    <mergeCell ref="Q2:T2"/>
  </mergeCell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U16"/>
  <sheetViews>
    <sheetView workbookViewId="0">
      <selection activeCell="A8" sqref="A8:U8"/>
    </sheetView>
  </sheetViews>
  <sheetFormatPr defaultColWidth="10.5703125" defaultRowHeight="12.6"/>
  <cols>
    <col min="1" max="1" width="30.42578125" customWidth="1"/>
    <col min="3" max="3" width="42.5703125" customWidth="1"/>
    <col min="4" max="4" width="20.42578125" customWidth="1"/>
    <col min="6" max="6" width="15.42578125" customWidth="1"/>
    <col min="7" max="7" width="15.140625" customWidth="1"/>
    <col min="8" max="8" width="16.85546875" customWidth="1"/>
    <col min="11" max="11" width="14.42578125" customWidth="1"/>
    <col min="12" max="12" width="16.5703125" customWidth="1"/>
    <col min="14" max="14" width="14.42578125" customWidth="1"/>
    <col min="15" max="15" width="43" customWidth="1"/>
    <col min="20" max="20" width="19.140625" customWidth="1"/>
    <col min="21" max="21" width="19.42578125" customWidth="1"/>
  </cols>
  <sheetData>
    <row r="1" spans="1:21" ht="18.75" customHeight="1">
      <c r="A1" s="115"/>
      <c r="B1" s="115"/>
      <c r="C1" s="115"/>
      <c r="D1" s="115"/>
      <c r="E1" s="116" t="s">
        <v>328</v>
      </c>
      <c r="F1" s="116"/>
      <c r="G1" s="116"/>
      <c r="H1" s="116"/>
      <c r="I1" s="116"/>
      <c r="J1" s="116"/>
      <c r="K1" s="116"/>
      <c r="L1" s="116"/>
      <c r="M1" s="116"/>
      <c r="N1" s="116"/>
      <c r="O1" s="116"/>
      <c r="P1" s="116"/>
      <c r="Q1" s="116"/>
      <c r="R1" s="116"/>
      <c r="S1" s="116"/>
      <c r="T1" s="116"/>
      <c r="U1" s="1"/>
    </row>
    <row r="2" spans="1:21" ht="18.75" customHeight="1">
      <c r="A2" s="117" t="s">
        <v>329</v>
      </c>
      <c r="B2" s="117"/>
      <c r="C2" s="117"/>
      <c r="D2" s="117"/>
      <c r="E2" s="117" t="s">
        <v>330</v>
      </c>
      <c r="F2" s="117"/>
      <c r="G2" s="117"/>
      <c r="H2" s="117"/>
      <c r="I2" s="117"/>
      <c r="J2" s="117"/>
      <c r="K2" s="117"/>
      <c r="L2" s="117"/>
      <c r="M2" s="117"/>
      <c r="N2" s="117"/>
      <c r="O2" s="117"/>
      <c r="P2" s="117"/>
      <c r="Q2" s="118" t="s">
        <v>331</v>
      </c>
      <c r="R2" s="118"/>
      <c r="S2" s="118"/>
      <c r="T2" s="118"/>
      <c r="U2" s="1"/>
    </row>
    <row r="3" spans="1:21">
      <c r="A3" s="1"/>
      <c r="B3" s="30"/>
      <c r="C3" s="28" t="s">
        <v>332</v>
      </c>
      <c r="D3" s="25"/>
      <c r="E3" s="1"/>
      <c r="F3" s="1"/>
      <c r="G3" s="1"/>
      <c r="H3" s="1"/>
      <c r="I3" s="1"/>
      <c r="J3" s="1"/>
      <c r="K3" s="1"/>
      <c r="L3" s="1"/>
      <c r="M3" s="1"/>
      <c r="N3" s="1"/>
      <c r="O3" s="1"/>
      <c r="P3" s="1"/>
      <c r="Q3" s="1"/>
      <c r="R3" s="1"/>
      <c r="S3" s="1"/>
      <c r="T3" s="1"/>
      <c r="U3" s="1"/>
    </row>
    <row r="4" spans="1:21">
      <c r="A4" s="1"/>
      <c r="B4" s="29"/>
      <c r="C4" s="28" t="s">
        <v>333</v>
      </c>
      <c r="D4" s="25"/>
      <c r="E4" s="1"/>
      <c r="F4" s="1"/>
      <c r="G4" s="1"/>
      <c r="H4" s="1"/>
      <c r="I4" s="1"/>
      <c r="J4" s="1"/>
      <c r="K4" s="1"/>
      <c r="L4" s="1"/>
      <c r="M4" s="1"/>
      <c r="N4" s="1"/>
      <c r="O4" s="1"/>
      <c r="P4" s="1"/>
      <c r="Q4" s="1"/>
      <c r="R4" s="1"/>
      <c r="S4" s="1"/>
      <c r="T4" s="1"/>
      <c r="U4" s="1"/>
    </row>
    <row r="5" spans="1:21">
      <c r="A5" s="1"/>
      <c r="B5" s="20"/>
      <c r="C5" s="1"/>
      <c r="D5" s="25"/>
      <c r="E5" s="1"/>
      <c r="F5" s="1"/>
      <c r="G5" s="1"/>
      <c r="H5" s="1"/>
      <c r="I5" s="1"/>
      <c r="J5" s="1"/>
      <c r="K5" s="1"/>
      <c r="L5" s="1"/>
      <c r="M5" s="1"/>
      <c r="N5" s="1"/>
      <c r="O5" s="1"/>
      <c r="P5" s="1"/>
      <c r="Q5" s="1"/>
      <c r="R5" s="1"/>
      <c r="S5" s="1"/>
      <c r="T5" s="1"/>
    </row>
    <row r="6" spans="1:21">
      <c r="A6" s="1"/>
      <c r="B6" s="1"/>
      <c r="C6" s="1"/>
      <c r="D6" s="26"/>
      <c r="E6" s="1"/>
      <c r="F6" s="1"/>
      <c r="G6" s="1"/>
      <c r="H6" s="1"/>
      <c r="I6" s="1"/>
      <c r="J6" s="1"/>
      <c r="K6" s="1"/>
      <c r="L6" s="1"/>
      <c r="M6" s="1"/>
      <c r="N6" s="1"/>
      <c r="O6" s="1"/>
      <c r="P6" s="1"/>
      <c r="Q6" s="1"/>
      <c r="R6" s="1"/>
      <c r="S6" s="1"/>
      <c r="T6" s="1"/>
    </row>
    <row r="7" spans="1:21" ht="45.95">
      <c r="A7" s="7" t="s">
        <v>7</v>
      </c>
      <c r="B7" s="7" t="s">
        <v>223</v>
      </c>
      <c r="C7" s="7" t="s">
        <v>12</v>
      </c>
      <c r="D7" s="27" t="s">
        <v>224</v>
      </c>
      <c r="E7" s="7" t="s">
        <v>225</v>
      </c>
      <c r="F7" s="7" t="s">
        <v>226</v>
      </c>
      <c r="G7" s="7" t="s">
        <v>227</v>
      </c>
      <c r="H7" s="7" t="s">
        <v>228</v>
      </c>
      <c r="I7" s="7" t="s">
        <v>229</v>
      </c>
      <c r="J7" s="7" t="s">
        <v>230</v>
      </c>
      <c r="K7" s="7" t="s">
        <v>231</v>
      </c>
      <c r="L7" s="7" t="s">
        <v>232</v>
      </c>
      <c r="M7" s="7" t="s">
        <v>233</v>
      </c>
      <c r="N7" s="7" t="s">
        <v>234</v>
      </c>
      <c r="O7" s="7" t="s">
        <v>334</v>
      </c>
      <c r="P7" s="7" t="s">
        <v>235</v>
      </c>
      <c r="Q7" s="7" t="s">
        <v>236</v>
      </c>
      <c r="R7" s="7" t="s">
        <v>237</v>
      </c>
      <c r="S7" s="7" t="s">
        <v>335</v>
      </c>
      <c r="T7" s="7" t="s">
        <v>238</v>
      </c>
      <c r="U7" s="7" t="s">
        <v>239</v>
      </c>
    </row>
    <row r="8" spans="1:21" ht="112.5">
      <c r="A8" s="31" t="s">
        <v>372</v>
      </c>
      <c r="B8" s="32" t="s">
        <v>373</v>
      </c>
      <c r="C8" s="31" t="s">
        <v>374</v>
      </c>
      <c r="D8" s="33">
        <v>1529027042</v>
      </c>
      <c r="E8" s="34"/>
      <c r="F8" s="35"/>
      <c r="G8" s="36"/>
      <c r="H8" s="36"/>
      <c r="I8" s="36" t="s">
        <v>375</v>
      </c>
      <c r="J8" s="36"/>
      <c r="K8" s="36"/>
      <c r="L8" s="36"/>
      <c r="M8" s="36"/>
      <c r="N8" s="36" t="s">
        <v>376</v>
      </c>
      <c r="O8" s="37" t="s">
        <v>377</v>
      </c>
      <c r="P8" s="38"/>
      <c r="Q8" s="38"/>
      <c r="R8" s="38"/>
      <c r="S8" s="38"/>
      <c r="T8" s="38"/>
      <c r="U8" s="39" t="s">
        <v>355</v>
      </c>
    </row>
    <row r="9" spans="1:21">
      <c r="A9" s="10"/>
      <c r="B9" s="10"/>
      <c r="C9" s="10"/>
      <c r="D9" s="10"/>
      <c r="E9" s="10"/>
      <c r="F9" s="10"/>
      <c r="G9" s="10"/>
      <c r="H9" s="10"/>
      <c r="I9" s="10"/>
      <c r="J9" s="10"/>
      <c r="K9" s="10"/>
      <c r="L9" s="10"/>
      <c r="M9" s="10"/>
      <c r="N9" s="10"/>
      <c r="O9" s="10"/>
      <c r="P9" s="10"/>
      <c r="Q9" s="10"/>
      <c r="R9" s="10"/>
      <c r="S9" s="10"/>
      <c r="T9" s="10"/>
      <c r="U9" s="10"/>
    </row>
    <row r="10" spans="1:21">
      <c r="A10" s="10"/>
      <c r="B10" s="10"/>
      <c r="C10" s="10"/>
      <c r="D10" s="10"/>
      <c r="E10" s="10"/>
      <c r="F10" s="10"/>
      <c r="G10" s="10"/>
      <c r="H10" s="10"/>
      <c r="I10" s="10"/>
      <c r="J10" s="10"/>
      <c r="K10" s="10"/>
      <c r="L10" s="10"/>
      <c r="M10" s="10"/>
      <c r="N10" s="10"/>
      <c r="O10" s="10"/>
      <c r="P10" s="10"/>
      <c r="Q10" s="10"/>
      <c r="R10" s="10"/>
      <c r="S10" s="10"/>
      <c r="T10" s="10"/>
      <c r="U10" s="10"/>
    </row>
    <row r="11" spans="1:21">
      <c r="A11" s="10"/>
      <c r="B11" s="10"/>
      <c r="C11" s="10"/>
      <c r="D11" s="10"/>
      <c r="E11" s="10"/>
      <c r="F11" s="10"/>
      <c r="G11" s="10"/>
      <c r="H11" s="10"/>
      <c r="I11" s="10"/>
      <c r="J11" s="10"/>
      <c r="K11" s="10"/>
      <c r="L11" s="10"/>
      <c r="M11" s="10"/>
      <c r="N11" s="10"/>
      <c r="O11" s="10"/>
      <c r="P11" s="10"/>
      <c r="Q11" s="10"/>
      <c r="R11" s="10"/>
      <c r="S11" s="10"/>
      <c r="T11" s="10"/>
      <c r="U11" s="10"/>
    </row>
    <row r="12" spans="1:21">
      <c r="A12" s="10"/>
      <c r="B12" s="10"/>
      <c r="C12" s="10"/>
      <c r="D12" s="10"/>
      <c r="E12" s="10"/>
      <c r="F12" s="10"/>
      <c r="G12" s="10"/>
      <c r="H12" s="10"/>
      <c r="I12" s="10"/>
      <c r="J12" s="10"/>
      <c r="K12" s="10"/>
      <c r="L12" s="10"/>
      <c r="M12" s="10"/>
      <c r="N12" s="10"/>
      <c r="O12" s="10"/>
      <c r="P12" s="10"/>
      <c r="Q12" s="10"/>
      <c r="R12" s="10"/>
      <c r="S12" s="10"/>
      <c r="T12" s="10"/>
      <c r="U12" s="10"/>
    </row>
    <row r="13" spans="1:21">
      <c r="A13" s="10"/>
      <c r="B13" s="10"/>
      <c r="C13" s="10"/>
      <c r="D13" s="10"/>
      <c r="E13" s="10"/>
      <c r="F13" s="10"/>
      <c r="G13" s="10"/>
      <c r="H13" s="10"/>
      <c r="I13" s="10"/>
      <c r="J13" s="10"/>
      <c r="K13" s="10"/>
      <c r="L13" s="10"/>
      <c r="M13" s="10"/>
      <c r="N13" s="10"/>
      <c r="O13" s="10"/>
      <c r="P13" s="10"/>
      <c r="Q13" s="10"/>
      <c r="R13" s="10"/>
      <c r="S13" s="10"/>
      <c r="T13" s="10"/>
      <c r="U13" s="10"/>
    </row>
    <row r="14" spans="1:21">
      <c r="A14" s="10"/>
      <c r="B14" s="10"/>
      <c r="C14" s="10"/>
      <c r="D14" s="10"/>
      <c r="E14" s="10"/>
      <c r="F14" s="10"/>
      <c r="G14" s="10"/>
      <c r="H14" s="10"/>
      <c r="I14" s="10"/>
      <c r="J14" s="10"/>
      <c r="K14" s="10"/>
      <c r="L14" s="10"/>
      <c r="M14" s="10"/>
      <c r="N14" s="10"/>
      <c r="O14" s="10"/>
      <c r="P14" s="10"/>
      <c r="Q14" s="10"/>
      <c r="R14" s="10"/>
      <c r="S14" s="10"/>
      <c r="T14" s="10"/>
      <c r="U14" s="10"/>
    </row>
    <row r="15" spans="1:21">
      <c r="A15" s="10"/>
      <c r="B15" s="10"/>
      <c r="C15" s="10"/>
      <c r="D15" s="10"/>
      <c r="E15" s="10"/>
      <c r="F15" s="10"/>
      <c r="G15" s="10"/>
      <c r="H15" s="10"/>
      <c r="I15" s="10"/>
      <c r="J15" s="10"/>
      <c r="K15" s="10"/>
      <c r="L15" s="10"/>
      <c r="M15" s="10"/>
      <c r="N15" s="10"/>
      <c r="O15" s="10"/>
      <c r="P15" s="10"/>
      <c r="Q15" s="10"/>
      <c r="R15" s="10"/>
      <c r="S15" s="10"/>
      <c r="T15" s="10"/>
      <c r="U15" s="10"/>
    </row>
    <row r="16" spans="1:21">
      <c r="A16" s="10"/>
      <c r="B16" s="10"/>
      <c r="C16" s="10"/>
      <c r="D16" s="10"/>
      <c r="E16" s="10"/>
      <c r="F16" s="10"/>
      <c r="G16" s="10"/>
      <c r="H16" s="10"/>
      <c r="I16" s="10"/>
      <c r="J16" s="10"/>
      <c r="K16" s="10"/>
      <c r="L16" s="10"/>
      <c r="M16" s="10"/>
      <c r="N16" s="10"/>
      <c r="O16" s="10"/>
      <c r="P16" s="10"/>
      <c r="Q16" s="10"/>
      <c r="R16" s="10"/>
      <c r="S16" s="10"/>
      <c r="T16" s="10"/>
      <c r="U16" s="10"/>
    </row>
  </sheetData>
  <customSheetViews>
    <customSheetView guid="{D1085FE6-763C-42C2-B5E9-344FA421BF69}">
      <selection activeCell="A8" sqref="A8:U8"/>
      <pageMargins left="0" right="0" top="0" bottom="0" header="0" footer="0"/>
    </customSheetView>
    <customSheetView guid="{ACE37389-4D16-49CE-9554-EF70B5DE1A1D}">
      <selection activeCell="A8" sqref="A8:U8"/>
      <pageMargins left="0" right="0" top="0" bottom="0" header="0" footer="0"/>
    </customSheetView>
    <customSheetView guid="{BC5BAE97-F842-4842-A602-9A1588194B7F}" showPageBreaks="1" state="hidden">
      <selection activeCell="A8" sqref="A8:U8"/>
      <pageMargins left="0" right="0" top="0" bottom="0" header="0" footer="0"/>
      <pageSetup paperSize="9" orientation="portrait" r:id="rId1"/>
    </customSheetView>
  </customSheetViews>
  <mergeCells count="5">
    <mergeCell ref="A1:D1"/>
    <mergeCell ref="E1:T1"/>
    <mergeCell ref="A2:D2"/>
    <mergeCell ref="E2:P2"/>
    <mergeCell ref="Q2:T2"/>
  </mergeCell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U25"/>
  <sheetViews>
    <sheetView workbookViewId="0">
      <selection activeCell="K29" sqref="K29"/>
    </sheetView>
  </sheetViews>
  <sheetFormatPr defaultColWidth="10.5703125" defaultRowHeight="12.6"/>
  <cols>
    <col min="1" max="1" width="30.42578125" customWidth="1"/>
    <col min="3" max="3" width="42.5703125" customWidth="1"/>
    <col min="4" max="4" width="20.42578125" customWidth="1"/>
    <col min="6" max="6" width="15.42578125" customWidth="1"/>
    <col min="7" max="7" width="15.140625" customWidth="1"/>
    <col min="8" max="8" width="16.85546875" customWidth="1"/>
    <col min="11" max="11" width="14.42578125" customWidth="1"/>
    <col min="12" max="12" width="16.5703125" customWidth="1"/>
    <col min="14" max="14" width="14.42578125" customWidth="1"/>
    <col min="15" max="15" width="43" customWidth="1"/>
    <col min="20" max="20" width="19.140625" customWidth="1"/>
    <col min="21" max="21" width="19.42578125" customWidth="1"/>
  </cols>
  <sheetData>
    <row r="1" spans="1:21" ht="18.75" customHeight="1">
      <c r="A1" s="115"/>
      <c r="B1" s="115"/>
      <c r="C1" s="115"/>
      <c r="D1" s="115"/>
      <c r="E1" s="116" t="s">
        <v>328</v>
      </c>
      <c r="F1" s="116"/>
      <c r="G1" s="116"/>
      <c r="H1" s="116"/>
      <c r="I1" s="116"/>
      <c r="J1" s="116"/>
      <c r="K1" s="116"/>
      <c r="L1" s="116"/>
      <c r="M1" s="116"/>
      <c r="N1" s="116"/>
      <c r="O1" s="116"/>
      <c r="P1" s="116"/>
      <c r="Q1" s="116"/>
      <c r="R1" s="116"/>
      <c r="S1" s="116"/>
      <c r="T1" s="116"/>
      <c r="U1" s="1"/>
    </row>
    <row r="2" spans="1:21" ht="18.75" customHeight="1">
      <c r="A2" s="117" t="s">
        <v>329</v>
      </c>
      <c r="B2" s="117"/>
      <c r="C2" s="117"/>
      <c r="D2" s="117"/>
      <c r="E2" s="117" t="s">
        <v>330</v>
      </c>
      <c r="F2" s="117"/>
      <c r="G2" s="117"/>
      <c r="H2" s="117"/>
      <c r="I2" s="117"/>
      <c r="J2" s="117"/>
      <c r="K2" s="117"/>
      <c r="L2" s="117"/>
      <c r="M2" s="117"/>
      <c r="N2" s="117"/>
      <c r="O2" s="117"/>
      <c r="P2" s="117"/>
      <c r="Q2" s="118" t="s">
        <v>331</v>
      </c>
      <c r="R2" s="118"/>
      <c r="S2" s="118"/>
      <c r="T2" s="118"/>
      <c r="U2" s="1"/>
    </row>
    <row r="3" spans="1:21">
      <c r="A3" s="1"/>
      <c r="B3" s="54"/>
      <c r="C3" s="28" t="s">
        <v>332</v>
      </c>
      <c r="D3" s="25"/>
      <c r="E3" s="1"/>
      <c r="F3" s="1"/>
      <c r="G3" s="1"/>
      <c r="H3" s="1"/>
      <c r="I3" s="1"/>
      <c r="J3" s="1"/>
      <c r="K3" s="1"/>
      <c r="L3" s="1"/>
      <c r="M3" s="1"/>
      <c r="N3" s="1"/>
      <c r="O3" s="1"/>
      <c r="P3" s="1"/>
      <c r="Q3" s="1"/>
      <c r="R3" s="1"/>
      <c r="S3" s="1"/>
      <c r="T3" s="1"/>
      <c r="U3" s="1"/>
    </row>
    <row r="4" spans="1:21">
      <c r="A4" s="1"/>
      <c r="B4" s="53"/>
      <c r="C4" s="28" t="s">
        <v>333</v>
      </c>
      <c r="D4" s="25"/>
      <c r="E4" s="1"/>
      <c r="F4" s="1"/>
      <c r="G4" s="1"/>
      <c r="H4" s="1"/>
      <c r="I4" s="1"/>
      <c r="J4" s="1"/>
      <c r="K4" s="1"/>
      <c r="L4" s="1"/>
      <c r="M4" s="1"/>
      <c r="N4" s="1"/>
      <c r="O4" s="1"/>
      <c r="P4" s="1"/>
      <c r="Q4" s="1"/>
      <c r="R4" s="1"/>
      <c r="S4" s="1"/>
      <c r="T4" s="1"/>
      <c r="U4" s="1"/>
    </row>
    <row r="5" spans="1:21">
      <c r="A5" s="1"/>
      <c r="B5" s="20"/>
      <c r="C5" s="1"/>
      <c r="D5" s="25"/>
      <c r="E5" s="1"/>
      <c r="F5" s="1"/>
      <c r="G5" s="1"/>
      <c r="H5" s="1"/>
      <c r="I5" s="1"/>
      <c r="J5" s="1"/>
      <c r="K5" s="1"/>
      <c r="L5" s="1"/>
      <c r="M5" s="1"/>
      <c r="N5" s="1"/>
      <c r="O5" s="1"/>
      <c r="P5" s="1"/>
      <c r="Q5" s="1"/>
      <c r="R5" s="1"/>
      <c r="S5" s="1"/>
      <c r="T5" s="1"/>
    </row>
    <row r="6" spans="1:21">
      <c r="A6" s="1"/>
      <c r="B6" s="1"/>
      <c r="C6" s="1"/>
      <c r="D6" s="26"/>
      <c r="E6" s="1"/>
      <c r="F6" s="1"/>
      <c r="G6" s="1"/>
      <c r="H6" s="1"/>
      <c r="I6" s="1"/>
      <c r="J6" s="1"/>
      <c r="K6" s="1"/>
      <c r="L6" s="1"/>
      <c r="M6" s="1"/>
      <c r="N6" s="1"/>
      <c r="O6" s="1"/>
      <c r="P6" s="1"/>
      <c r="Q6" s="1"/>
      <c r="R6" s="1"/>
      <c r="S6" s="1"/>
      <c r="T6" s="1"/>
    </row>
    <row r="7" spans="1:21" ht="45.95">
      <c r="A7" s="7" t="s">
        <v>7</v>
      </c>
      <c r="B7" s="7" t="s">
        <v>223</v>
      </c>
      <c r="C7" s="7" t="s">
        <v>12</v>
      </c>
      <c r="D7" s="27" t="s">
        <v>224</v>
      </c>
      <c r="E7" s="7" t="s">
        <v>225</v>
      </c>
      <c r="F7" s="7" t="s">
        <v>226</v>
      </c>
      <c r="G7" s="7" t="s">
        <v>227</v>
      </c>
      <c r="H7" s="7" t="s">
        <v>228</v>
      </c>
      <c r="I7" s="7" t="s">
        <v>229</v>
      </c>
      <c r="J7" s="7" t="s">
        <v>230</v>
      </c>
      <c r="K7" s="7" t="s">
        <v>231</v>
      </c>
      <c r="L7" s="7" t="s">
        <v>232</v>
      </c>
      <c r="M7" s="7" t="s">
        <v>233</v>
      </c>
      <c r="N7" s="7" t="s">
        <v>234</v>
      </c>
      <c r="O7" s="7" t="s">
        <v>334</v>
      </c>
      <c r="P7" s="7" t="s">
        <v>235</v>
      </c>
      <c r="Q7" s="7" t="s">
        <v>236</v>
      </c>
      <c r="R7" s="7" t="s">
        <v>237</v>
      </c>
      <c r="S7" s="7" t="s">
        <v>335</v>
      </c>
      <c r="T7" s="7" t="s">
        <v>238</v>
      </c>
      <c r="U7" s="7" t="s">
        <v>239</v>
      </c>
    </row>
    <row r="8" spans="1:21" ht="188.45">
      <c r="A8" s="31" t="s">
        <v>378</v>
      </c>
      <c r="B8" s="32" t="s">
        <v>379</v>
      </c>
      <c r="C8" s="31" t="s">
        <v>380</v>
      </c>
      <c r="D8" s="33">
        <v>552531959</v>
      </c>
      <c r="E8" s="34"/>
      <c r="F8" s="35"/>
      <c r="G8" s="36"/>
      <c r="H8" s="36"/>
      <c r="I8" s="36" t="s">
        <v>381</v>
      </c>
      <c r="J8" s="36"/>
      <c r="K8" s="36"/>
      <c r="L8" s="36"/>
      <c r="M8" s="36"/>
      <c r="N8" s="36" t="s">
        <v>382</v>
      </c>
      <c r="O8" s="37" t="s">
        <v>383</v>
      </c>
      <c r="P8" s="38"/>
      <c r="Q8" s="38"/>
      <c r="R8" s="38"/>
      <c r="S8" s="38"/>
      <c r="T8" s="56" t="s">
        <v>384</v>
      </c>
      <c r="U8" s="39" t="s">
        <v>355</v>
      </c>
    </row>
    <row r="9" spans="1:21" ht="150">
      <c r="A9" s="31" t="s">
        <v>385</v>
      </c>
      <c r="B9" s="32" t="s">
        <v>386</v>
      </c>
      <c r="C9" s="31" t="s">
        <v>387</v>
      </c>
      <c r="D9" s="33">
        <v>1507614286</v>
      </c>
      <c r="E9" s="34"/>
      <c r="F9" s="35"/>
      <c r="G9" s="36"/>
      <c r="H9" s="36"/>
      <c r="I9" s="36" t="s">
        <v>388</v>
      </c>
      <c r="J9" s="36"/>
      <c r="K9" s="36"/>
      <c r="L9" s="36"/>
      <c r="M9" s="36"/>
      <c r="N9" s="36"/>
      <c r="O9" s="37" t="s">
        <v>389</v>
      </c>
      <c r="P9" s="38"/>
      <c r="Q9" s="38"/>
      <c r="R9" s="38"/>
      <c r="S9" s="38"/>
      <c r="T9" s="56" t="s">
        <v>390</v>
      </c>
      <c r="U9" s="39" t="s">
        <v>355</v>
      </c>
    </row>
    <row r="10" spans="1:21" ht="75">
      <c r="A10" s="31" t="s">
        <v>391</v>
      </c>
      <c r="B10" s="32" t="s">
        <v>392</v>
      </c>
      <c r="C10" s="31" t="s">
        <v>393</v>
      </c>
      <c r="D10" s="33">
        <v>231800000</v>
      </c>
      <c r="E10" s="34"/>
      <c r="F10" s="35" t="s">
        <v>394</v>
      </c>
      <c r="G10" s="36"/>
      <c r="H10" s="36"/>
      <c r="I10" s="36" t="s">
        <v>395</v>
      </c>
      <c r="J10" s="36"/>
      <c r="K10" s="36"/>
      <c r="L10" s="36"/>
      <c r="M10" s="36"/>
      <c r="N10" s="36"/>
      <c r="O10" s="37" t="s">
        <v>396</v>
      </c>
      <c r="P10" s="38"/>
      <c r="Q10" s="38"/>
      <c r="R10" s="38"/>
      <c r="S10" s="38"/>
      <c r="T10" s="57" t="s">
        <v>397</v>
      </c>
      <c r="U10" s="39" t="s">
        <v>355</v>
      </c>
    </row>
    <row r="11" spans="1:21" ht="75">
      <c r="A11" s="31" t="s">
        <v>398</v>
      </c>
      <c r="B11" s="32" t="s">
        <v>399</v>
      </c>
      <c r="C11" s="31" t="s">
        <v>400</v>
      </c>
      <c r="D11" s="33">
        <v>5381142667</v>
      </c>
      <c r="E11" s="34"/>
      <c r="F11" s="35"/>
      <c r="G11" s="36"/>
      <c r="H11" s="36"/>
      <c r="I11" s="36">
        <v>43495</v>
      </c>
      <c r="J11" s="36"/>
      <c r="K11" s="36"/>
      <c r="L11" s="36"/>
      <c r="M11" s="36"/>
      <c r="N11" s="36"/>
      <c r="O11" s="37" t="s">
        <v>401</v>
      </c>
      <c r="P11" s="38"/>
      <c r="Q11" s="38"/>
      <c r="R11" s="38"/>
      <c r="S11" s="38"/>
      <c r="T11" s="57" t="s">
        <v>402</v>
      </c>
      <c r="U11" s="39" t="s">
        <v>355</v>
      </c>
    </row>
    <row r="12" spans="1:21" ht="162.6">
      <c r="A12" s="31" t="s">
        <v>403</v>
      </c>
      <c r="B12" s="32" t="s">
        <v>404</v>
      </c>
      <c r="C12" s="31" t="s">
        <v>405</v>
      </c>
      <c r="D12" s="33">
        <v>3006666472</v>
      </c>
      <c r="E12" s="34"/>
      <c r="F12" s="35"/>
      <c r="G12" s="36"/>
      <c r="H12" s="36"/>
      <c r="I12" s="36" t="s">
        <v>406</v>
      </c>
      <c r="J12" s="36"/>
      <c r="K12" s="36"/>
      <c r="L12" s="36"/>
      <c r="M12" s="36"/>
      <c r="N12" s="36"/>
      <c r="O12" s="37" t="s">
        <v>407</v>
      </c>
      <c r="P12" s="38"/>
      <c r="Q12" s="38"/>
      <c r="R12" s="38"/>
      <c r="S12" s="38"/>
      <c r="T12" s="57" t="s">
        <v>408</v>
      </c>
      <c r="U12" s="39" t="s">
        <v>355</v>
      </c>
    </row>
    <row r="13" spans="1:21" ht="112.5">
      <c r="A13" s="40" t="s">
        <v>409</v>
      </c>
      <c r="B13" s="40" t="s">
        <v>410</v>
      </c>
      <c r="C13" s="40" t="s">
        <v>411</v>
      </c>
      <c r="D13" s="41">
        <v>3959798538</v>
      </c>
      <c r="E13" s="40"/>
      <c r="F13" s="40"/>
      <c r="G13" s="40"/>
      <c r="H13" s="40"/>
      <c r="I13" s="40" t="s">
        <v>412</v>
      </c>
      <c r="J13" s="40"/>
      <c r="K13" s="40"/>
      <c r="L13" s="40"/>
      <c r="M13" s="40"/>
      <c r="N13" s="40"/>
      <c r="O13" s="42" t="s">
        <v>413</v>
      </c>
      <c r="P13" s="55" t="s">
        <v>414</v>
      </c>
      <c r="Q13" s="43"/>
      <c r="R13" s="43"/>
      <c r="S13" s="43"/>
      <c r="T13" s="43"/>
      <c r="U13" s="44" t="s">
        <v>341</v>
      </c>
    </row>
    <row r="14" spans="1:21" ht="99.95">
      <c r="A14" s="31" t="s">
        <v>415</v>
      </c>
      <c r="B14" s="32" t="s">
        <v>416</v>
      </c>
      <c r="C14" s="31" t="s">
        <v>417</v>
      </c>
      <c r="D14" s="33" t="s">
        <v>418</v>
      </c>
      <c r="E14" s="34"/>
      <c r="F14" s="35"/>
      <c r="G14" s="36"/>
      <c r="H14" s="36"/>
      <c r="I14" s="36" t="s">
        <v>419</v>
      </c>
      <c r="J14" s="36"/>
      <c r="K14" s="36"/>
      <c r="L14" s="36"/>
      <c r="M14" s="36"/>
      <c r="N14" s="36"/>
      <c r="O14" s="37" t="s">
        <v>420</v>
      </c>
      <c r="P14" s="58" t="s">
        <v>421</v>
      </c>
      <c r="Q14" s="38"/>
      <c r="R14" s="38"/>
      <c r="S14" s="38"/>
      <c r="T14" s="38"/>
      <c r="U14" s="39" t="s">
        <v>355</v>
      </c>
    </row>
    <row r="15" spans="1:21" ht="100.5" customHeight="1">
      <c r="A15" s="31" t="s">
        <v>422</v>
      </c>
      <c r="B15" s="32" t="s">
        <v>423</v>
      </c>
      <c r="C15" s="31" t="s">
        <v>424</v>
      </c>
      <c r="D15" s="33">
        <v>292515000</v>
      </c>
      <c r="E15" s="34"/>
      <c r="F15" s="35"/>
      <c r="G15" s="36"/>
      <c r="H15" s="36"/>
      <c r="I15" s="36">
        <v>43482</v>
      </c>
      <c r="J15" s="36"/>
      <c r="K15" s="36"/>
      <c r="L15" s="36"/>
      <c r="M15" s="36"/>
      <c r="N15" s="36"/>
      <c r="O15" s="37" t="s">
        <v>425</v>
      </c>
      <c r="P15" s="38"/>
      <c r="Q15" s="38"/>
      <c r="R15" s="38"/>
      <c r="S15" s="38"/>
      <c r="T15" s="38"/>
      <c r="U15" s="39" t="s">
        <v>355</v>
      </c>
    </row>
    <row r="16" spans="1:21" ht="87">
      <c r="A16" s="40" t="s">
        <v>426</v>
      </c>
      <c r="B16" s="40" t="s">
        <v>427</v>
      </c>
      <c r="C16" s="40" t="s">
        <v>428</v>
      </c>
      <c r="D16" s="41">
        <v>987000000</v>
      </c>
      <c r="E16" s="40" t="s">
        <v>429</v>
      </c>
      <c r="F16" s="40"/>
      <c r="G16" s="40"/>
      <c r="H16" s="40"/>
      <c r="I16" s="40" t="s">
        <v>430</v>
      </c>
      <c r="J16" s="40" t="s">
        <v>431</v>
      </c>
      <c r="K16" s="40"/>
      <c r="L16" s="40"/>
      <c r="M16" s="40"/>
      <c r="N16" s="40"/>
      <c r="O16" s="42" t="s">
        <v>432</v>
      </c>
      <c r="P16" s="43"/>
      <c r="Q16" s="43"/>
      <c r="R16" s="43"/>
      <c r="S16" s="43"/>
      <c r="T16" s="43"/>
      <c r="U16" s="44" t="s">
        <v>341</v>
      </c>
    </row>
    <row r="17" spans="1:21" ht="102.75" customHeight="1">
      <c r="A17" s="40" t="s">
        <v>433</v>
      </c>
      <c r="B17" s="40"/>
      <c r="C17" s="40" t="s">
        <v>434</v>
      </c>
      <c r="D17" s="41">
        <v>70000000</v>
      </c>
      <c r="E17" s="40"/>
      <c r="F17" s="40"/>
      <c r="G17" s="40"/>
      <c r="H17" s="40"/>
      <c r="I17" s="40" t="s">
        <v>435</v>
      </c>
      <c r="J17" s="40"/>
      <c r="K17" s="40"/>
      <c r="L17" s="40"/>
      <c r="M17" s="40"/>
      <c r="N17" s="45">
        <v>43491</v>
      </c>
      <c r="O17" s="42" t="s">
        <v>436</v>
      </c>
      <c r="P17" s="43"/>
      <c r="Q17" s="43"/>
      <c r="R17" s="43"/>
      <c r="S17" s="43"/>
      <c r="T17" s="43"/>
      <c r="U17" s="44" t="s">
        <v>341</v>
      </c>
    </row>
    <row r="18" spans="1:21" ht="99.95">
      <c r="A18" s="31" t="s">
        <v>437</v>
      </c>
      <c r="B18" s="32" t="s">
        <v>438</v>
      </c>
      <c r="C18" s="31" t="s">
        <v>439</v>
      </c>
      <c r="D18" s="33">
        <v>735004582</v>
      </c>
      <c r="E18" s="34"/>
      <c r="F18" s="35"/>
      <c r="G18" s="36"/>
      <c r="H18" s="36"/>
      <c r="I18" s="36" t="s">
        <v>430</v>
      </c>
      <c r="J18" s="36"/>
      <c r="K18" s="36"/>
      <c r="L18" s="36"/>
      <c r="M18" s="36"/>
      <c r="N18" s="36" t="s">
        <v>359</v>
      </c>
      <c r="O18" s="37" t="s">
        <v>440</v>
      </c>
      <c r="P18" s="57" t="s">
        <v>441</v>
      </c>
      <c r="Q18" s="38"/>
      <c r="R18" s="38"/>
      <c r="S18" s="38"/>
      <c r="T18" s="38"/>
      <c r="U18" s="39" t="s">
        <v>332</v>
      </c>
    </row>
    <row r="19" spans="1:21" ht="99.75" customHeight="1">
      <c r="A19" s="31" t="s">
        <v>442</v>
      </c>
      <c r="B19" s="32" t="s">
        <v>443</v>
      </c>
      <c r="C19" s="31" t="s">
        <v>444</v>
      </c>
      <c r="D19" s="59"/>
      <c r="E19" s="34"/>
      <c r="F19" s="35"/>
      <c r="G19" s="36"/>
      <c r="H19" s="36"/>
      <c r="I19" s="36" t="s">
        <v>445</v>
      </c>
      <c r="J19" s="36"/>
      <c r="K19" s="36"/>
      <c r="L19" s="36"/>
      <c r="M19" s="36"/>
      <c r="N19" s="36" t="s">
        <v>446</v>
      </c>
      <c r="O19" s="37" t="s">
        <v>447</v>
      </c>
      <c r="P19" s="57" t="s">
        <v>448</v>
      </c>
      <c r="Q19" s="38"/>
      <c r="R19" s="38"/>
      <c r="S19" s="38"/>
      <c r="T19" s="58" t="s">
        <v>449</v>
      </c>
      <c r="U19" s="60" t="s">
        <v>332</v>
      </c>
    </row>
    <row r="20" spans="1:21" ht="75">
      <c r="A20" s="31" t="s">
        <v>450</v>
      </c>
      <c r="B20" s="32" t="s">
        <v>451</v>
      </c>
      <c r="C20" s="31" t="s">
        <v>452</v>
      </c>
      <c r="D20" s="59">
        <v>82000000</v>
      </c>
      <c r="E20" s="34"/>
      <c r="F20" s="35"/>
      <c r="G20" s="36"/>
      <c r="H20" s="36"/>
      <c r="I20" s="36" t="s">
        <v>453</v>
      </c>
      <c r="J20" s="36"/>
      <c r="K20" s="36"/>
      <c r="L20" s="36"/>
      <c r="M20" s="36"/>
      <c r="N20" s="36">
        <v>43496</v>
      </c>
      <c r="O20" s="37" t="s">
        <v>454</v>
      </c>
      <c r="P20" s="38"/>
      <c r="Q20" s="38"/>
      <c r="R20" s="38"/>
      <c r="S20" s="38"/>
      <c r="T20" s="58" t="s">
        <v>455</v>
      </c>
      <c r="U20" s="60" t="s">
        <v>332</v>
      </c>
    </row>
    <row r="21" spans="1:21" ht="128.25" customHeight="1">
      <c r="A21" s="40" t="s">
        <v>456</v>
      </c>
      <c r="B21" s="40" t="s">
        <v>457</v>
      </c>
      <c r="C21" s="40" t="s">
        <v>458</v>
      </c>
      <c r="D21" s="41">
        <v>38500000</v>
      </c>
      <c r="E21" s="40"/>
      <c r="F21" s="40"/>
      <c r="G21" s="40"/>
      <c r="H21" s="40"/>
      <c r="I21" s="40" t="s">
        <v>459</v>
      </c>
      <c r="J21" s="40"/>
      <c r="K21" s="40"/>
      <c r="L21" s="40"/>
      <c r="M21" s="40"/>
      <c r="N21" s="40" t="s">
        <v>460</v>
      </c>
      <c r="O21" s="42" t="s">
        <v>461</v>
      </c>
      <c r="P21" s="61" t="s">
        <v>462</v>
      </c>
      <c r="Q21" s="43"/>
      <c r="R21" s="43"/>
      <c r="S21" s="43"/>
      <c r="T21" s="43"/>
      <c r="U21" s="44"/>
    </row>
    <row r="22" spans="1:21" ht="66.75" customHeight="1">
      <c r="A22" s="31" t="s">
        <v>463</v>
      </c>
      <c r="B22" s="32" t="s">
        <v>464</v>
      </c>
      <c r="C22" s="31" t="s">
        <v>465</v>
      </c>
      <c r="D22" s="33">
        <v>151093333</v>
      </c>
      <c r="E22" s="34"/>
      <c r="F22" s="35">
        <v>43489</v>
      </c>
      <c r="G22" s="36"/>
      <c r="H22" s="36"/>
      <c r="I22" s="36" t="s">
        <v>466</v>
      </c>
      <c r="J22" s="36"/>
      <c r="K22" s="36"/>
      <c r="L22" s="36"/>
      <c r="M22" s="36"/>
      <c r="N22" s="36"/>
      <c r="O22" s="37" t="s">
        <v>467</v>
      </c>
      <c r="P22" s="38"/>
      <c r="Q22" s="38"/>
      <c r="R22" s="38"/>
      <c r="S22" s="38"/>
      <c r="T22" s="57" t="s">
        <v>468</v>
      </c>
      <c r="U22" s="39" t="s">
        <v>332</v>
      </c>
    </row>
    <row r="23" spans="1:21" ht="75">
      <c r="A23" s="31" t="s">
        <v>469</v>
      </c>
      <c r="B23" s="32" t="s">
        <v>470</v>
      </c>
      <c r="C23" s="31" t="s">
        <v>471</v>
      </c>
      <c r="D23" s="33">
        <v>582120000</v>
      </c>
      <c r="E23" s="34"/>
      <c r="F23" s="35"/>
      <c r="G23" s="36"/>
      <c r="H23" s="36"/>
      <c r="I23" s="36" t="s">
        <v>472</v>
      </c>
      <c r="J23" s="36"/>
      <c r="K23" s="36"/>
      <c r="L23" s="36"/>
      <c r="M23" s="36"/>
      <c r="N23" s="36"/>
      <c r="O23" s="37" t="s">
        <v>473</v>
      </c>
      <c r="P23" s="38"/>
      <c r="Q23" s="38"/>
      <c r="R23" s="38"/>
      <c r="S23" s="38"/>
      <c r="T23" s="58" t="s">
        <v>474</v>
      </c>
      <c r="U23" s="39" t="s">
        <v>355</v>
      </c>
    </row>
    <row r="24" spans="1:21" ht="75">
      <c r="A24" s="31" t="s">
        <v>475</v>
      </c>
      <c r="B24" s="32" t="s">
        <v>476</v>
      </c>
      <c r="C24" s="31" t="s">
        <v>477</v>
      </c>
      <c r="D24" s="59">
        <v>132000000</v>
      </c>
      <c r="E24" s="34"/>
      <c r="F24" s="63" t="s">
        <v>359</v>
      </c>
      <c r="G24" s="36"/>
      <c r="H24" s="36"/>
      <c r="I24" s="36" t="s">
        <v>478</v>
      </c>
      <c r="J24" s="36"/>
      <c r="K24" s="36"/>
      <c r="L24" s="36"/>
      <c r="M24" s="36"/>
      <c r="N24" s="36">
        <v>43506</v>
      </c>
      <c r="O24" s="37" t="s">
        <v>479</v>
      </c>
      <c r="P24" s="38"/>
      <c r="Q24" s="38"/>
      <c r="R24" s="38"/>
      <c r="S24" s="38"/>
      <c r="T24" s="57" t="s">
        <v>480</v>
      </c>
      <c r="U24" s="60" t="s">
        <v>332</v>
      </c>
    </row>
    <row r="25" spans="1:21" ht="128.25" customHeight="1">
      <c r="A25" s="46" t="s">
        <v>481</v>
      </c>
      <c r="B25" s="46" t="s">
        <v>482</v>
      </c>
      <c r="C25" s="46" t="s">
        <v>483</v>
      </c>
      <c r="D25" s="48">
        <v>16573187990</v>
      </c>
      <c r="E25" s="46"/>
      <c r="F25" s="46"/>
      <c r="G25" s="46"/>
      <c r="H25" s="46"/>
      <c r="I25" s="46" t="s">
        <v>484</v>
      </c>
      <c r="J25" s="46"/>
      <c r="K25" s="46"/>
      <c r="L25" s="46"/>
      <c r="M25" s="46"/>
      <c r="N25" s="46" t="s">
        <v>485</v>
      </c>
      <c r="O25" s="42" t="s">
        <v>486</v>
      </c>
      <c r="P25" s="62" t="s">
        <v>487</v>
      </c>
      <c r="Q25" s="43"/>
      <c r="R25" s="43"/>
      <c r="S25" s="43"/>
      <c r="T25" s="43"/>
      <c r="U25" s="44" t="s">
        <v>341</v>
      </c>
    </row>
  </sheetData>
  <customSheetViews>
    <customSheetView guid="{D1085FE6-763C-42C2-B5E9-344FA421BF69}" topLeftCell="F19">
      <selection activeCell="O21" sqref="O21"/>
      <pageMargins left="0" right="0" top="0" bottom="0" header="0" footer="0"/>
    </customSheetView>
    <customSheetView guid="{ACE37389-4D16-49CE-9554-EF70B5DE1A1D}" topLeftCell="H22">
      <selection activeCell="L25" sqref="L25"/>
      <pageMargins left="0" right="0" top="0" bottom="0" header="0" footer="0"/>
    </customSheetView>
    <customSheetView guid="{BC5BAE97-F842-4842-A602-9A1588194B7F}" showPageBreaks="1" state="hidden">
      <selection activeCell="K29" sqref="K29"/>
      <pageMargins left="0" right="0" top="0" bottom="0" header="0" footer="0"/>
      <pageSetup paperSize="9" orientation="portrait" r:id="rId1"/>
    </customSheetView>
  </customSheetViews>
  <mergeCells count="5">
    <mergeCell ref="A1:D1"/>
    <mergeCell ref="E1:T1"/>
    <mergeCell ref="A2:D2"/>
    <mergeCell ref="E2:P2"/>
    <mergeCell ref="Q2:T2"/>
  </mergeCell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trato_x0020_Activo xmlns="25c15988-2876-44c7-abc0-1bdffd82a190">true</Contrato_x0020_Activo>
    <lcf76f155ced4ddcb4097134ff3c332f xmlns="25c15988-2876-44c7-abc0-1bdffd82a190">
      <Terms xmlns="http://schemas.microsoft.com/office/infopath/2007/PartnerControls"/>
    </lcf76f155ced4ddcb4097134ff3c332f>
    <TaxCatchAll xmlns="ec0a869d-cec4-4f9f-ad5f-6abe3d0f0a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6D3FE989F8CBD46B26CBBE909B6ABC4" ma:contentTypeVersion="19" ma:contentTypeDescription="Crear nuevo documento." ma:contentTypeScope="" ma:versionID="fa7204d54430a7e9c1e67f48665b6a0b">
  <xsd:schema xmlns:xsd="http://www.w3.org/2001/XMLSchema" xmlns:xs="http://www.w3.org/2001/XMLSchema" xmlns:p="http://schemas.microsoft.com/office/2006/metadata/properties" xmlns:ns2="25c15988-2876-44c7-abc0-1bdffd82a190" xmlns:ns3="ec0a869d-cec4-4f9f-ad5f-6abe3d0f0ae2" targetNamespace="http://schemas.microsoft.com/office/2006/metadata/properties" ma:root="true" ma:fieldsID="f3b689e2b6f4f130cb02ba860c73711d" ns2:_="" ns3:_="">
    <xsd:import namespace="25c15988-2876-44c7-abc0-1bdffd82a190"/>
    <xsd:import namespace="ec0a869d-cec4-4f9f-ad5f-6abe3d0f0a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Contrato_x0020_Activo"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15988-2876-44c7-abc0-1bdffd82a1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Contrato_x0020_Activo" ma:index="21" nillable="true" ma:displayName="Contrato Activo" ma:default="1" ma:internalName="Contrato_x0020_Activo">
      <xsd:simpleType>
        <xsd:restriction base="dms:Boolea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35e9f9a-3d58-498d-8726-342365405c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0a869d-cec4-4f9f-ad5f-6abe3d0f0ae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bad63409-134b-489a-88c1-01316cd55720}" ma:internalName="TaxCatchAll" ma:showField="CatchAllData" ma:web="ec0a869d-cec4-4f9f-ad5f-6abe3d0f0a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EC8040-F60A-438E-B22E-069AD89AC32B}"/>
</file>

<file path=customXml/itemProps2.xml><?xml version="1.0" encoding="utf-8"?>
<ds:datastoreItem xmlns:ds="http://schemas.openxmlformats.org/officeDocument/2006/customXml" ds:itemID="{0F31DA24-011E-4DBB-AFDD-E3B4948BF6D0}"/>
</file>

<file path=customXml/itemProps3.xml><?xml version="1.0" encoding="utf-8"?>
<ds:datastoreItem xmlns:ds="http://schemas.openxmlformats.org/officeDocument/2006/customXml" ds:itemID="{F0995BBC-7667-47F3-ABBF-343E3CB68B44}"/>
</file>

<file path=docProps/app.xml><?xml version="1.0" encoding="utf-8"?>
<Properties xmlns="http://schemas.openxmlformats.org/officeDocument/2006/extended-properties" xmlns:vt="http://schemas.openxmlformats.org/officeDocument/2006/docPropsVTypes">
  <Application>Microsoft Excel Online</Application>
  <Manager/>
  <Company>PERSONAL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
  <cp:revision/>
  <dcterms:created xsi:type="dcterms:W3CDTF">2011-09-02T23:45:40Z</dcterms:created>
  <dcterms:modified xsi:type="dcterms:W3CDTF">2024-12-12T12:00:11Z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0x01010096D3FE989F8CBD46B26CBBE909B6ABC4</vt:lpwstr>
  </property>
  <property fmtid="{D5CDD505-2E9C-101B-9397-08002B2CF9AE}" pid="3" name="MediaServiceImageTags">
    <vt:lpwstr/>
  </property>
</Properties>
</file>